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8775" activeTab="0"/>
  </bookViews>
  <sheets>
    <sheet name="Итоговый отчет за 3 года" sheetId="1" r:id="rId1"/>
    <sheet name="ДЦП инж. сети" sheetId="2" r:id="rId2"/>
  </sheets>
  <externalReferences>
    <externalReference r:id="rId5"/>
    <externalReference r:id="rId6"/>
  </externalReferences>
  <definedNames>
    <definedName name="_xlnm.Print_Area" localSheetId="0">'Итоговый отчет за 3 года'!$A$1:$O$68</definedName>
  </definedNames>
  <calcPr fullCalcOnLoad="1"/>
</workbook>
</file>

<file path=xl/sharedStrings.xml><?xml version="1.0" encoding="utf-8"?>
<sst xmlns="http://schemas.openxmlformats.org/spreadsheetml/2006/main" count="138" uniqueCount="90">
  <si>
    <t>Итого по задаче 3:</t>
  </si>
  <si>
    <t>Итого по программе:</t>
  </si>
  <si>
    <t xml:space="preserve">Задачи, направленные на  достижение цели           </t>
  </si>
  <si>
    <t xml:space="preserve">Планируемый объем финансирования на решение данной задачи (тыс. руб.)    </t>
  </si>
  <si>
    <t xml:space="preserve">Фактический объем  финансирования на решение данной задачи (тыс. руб.)   </t>
  </si>
  <si>
    <t xml:space="preserve">бюджет МО Сертолово    </t>
  </si>
  <si>
    <t xml:space="preserve">другие  источники  </t>
  </si>
  <si>
    <t xml:space="preserve">Показатели, характеризующие достижение цели       </t>
  </si>
  <si>
    <t>км</t>
  </si>
  <si>
    <t>1.1.</t>
  </si>
  <si>
    <t>Средства бюджета                МО Сертолово</t>
  </si>
  <si>
    <t>Средства бюджета МО Сертолово</t>
  </si>
  <si>
    <t>3.1.</t>
  </si>
  <si>
    <t>3.2.</t>
  </si>
  <si>
    <t>Всего по программе:</t>
  </si>
  <si>
    <t xml:space="preserve">Наименование
мероприятий
</t>
  </si>
  <si>
    <t>2.3.</t>
  </si>
  <si>
    <t>1.</t>
  </si>
  <si>
    <t>Итого по задаче 1:</t>
  </si>
  <si>
    <t>2.</t>
  </si>
  <si>
    <t>2.1.</t>
  </si>
  <si>
    <t>2.2.</t>
  </si>
  <si>
    <t>Итого по задаче 2:</t>
  </si>
  <si>
    <t>3.</t>
  </si>
  <si>
    <t xml:space="preserve">Объем             
финансирования    
по целевой программе    
(тыс. руб.)
</t>
  </si>
  <si>
    <t xml:space="preserve">Профинансировано   
(тыс. руб.)
</t>
  </si>
  <si>
    <t xml:space="preserve">        
Выполнено
(тыс. руб.)</t>
  </si>
  <si>
    <t>2011 год</t>
  </si>
  <si>
    <t>2012 год</t>
  </si>
  <si>
    <t>Всего</t>
  </si>
  <si>
    <t>Всего, в  т. ч.</t>
  </si>
  <si>
    <t>3.3.</t>
  </si>
  <si>
    <t>Планируемое значение показателя по годам реализации</t>
  </si>
  <si>
    <t>2011 г.</t>
  </si>
  <si>
    <t>2012 г.</t>
  </si>
  <si>
    <t>Достигнутое значение показателя по годам реализации</t>
  </si>
  <si>
    <t xml:space="preserve">Порядковые № разделов и       
мероприятий,     
предусмотренных  
программой
</t>
  </si>
  <si>
    <t>Источники финан</t>
  </si>
  <si>
    <r>
      <t xml:space="preserve">  ИТОГОВЫЙ ОТЧЕТ 
О ВЫПОЛНЕНИИ ДОЛГОСРОЧНОЙ ЦЕЛЕВОЙ ПРОГРАММЫ
</t>
    </r>
    <r>
      <rPr>
        <b/>
        <sz val="18"/>
        <rFont val="Times New Roman"/>
        <family val="1"/>
      </rPr>
      <t>Проектирование, реконструкция и строительство инженерных сетей и сооружений в сфере ЖКХ МО Сертолово Ленинградской области в 2011-2013 гг."</t>
    </r>
  </si>
  <si>
    <r>
      <t xml:space="preserve">                                                               
Источники финансирования </t>
    </r>
    <r>
      <rPr>
        <u val="single"/>
        <sz val="20"/>
        <rFont val="Times New Roman"/>
        <family val="1"/>
      </rPr>
      <t xml:space="preserve">бюджет ЛО,  бюджет МО Сертолово </t>
    </r>
    <r>
      <rPr>
        <sz val="20"/>
        <rFont val="Times New Roman"/>
        <family val="1"/>
      </rPr>
      <t xml:space="preserve">
</t>
    </r>
  </si>
  <si>
    <t xml:space="preserve">Задача 1. Организация  и выполнение работ по проектированию и строительству двухтрубной системы  ГВС </t>
  </si>
  <si>
    <t>Проектирование двухтрубной системы ГВС по адресам: ул.Заречная дома 1-17, ул. Ветеранов д.д.4,6,8,10,12, ул.Школьная д.д. 3,5,7,9,11</t>
  </si>
  <si>
    <t>2013 год</t>
  </si>
  <si>
    <t>Задача 2. Организация  и выполнение работ по проектированию и  строительству сетей газоснабжения</t>
  </si>
  <si>
    <t>Выполнение мероприятий по подготовке к эксплуатации закрнченного строительством распределительного газопровода         для газоснабжения жилых домов мкр. Черная Речка</t>
  </si>
  <si>
    <t>Бюджет ЛО</t>
  </si>
  <si>
    <t>Проектирование и монтаж системы внутреннего газоснабжения в муниципальных жилых помещениях жилых домов мкр Черная Речка</t>
  </si>
  <si>
    <t>Задача 3. Организация  и выполнение работ по проектированию и  строительству сетей и сооружений водоснабжения и  водоотведения</t>
  </si>
  <si>
    <t>Итого по задаче 1, в т. ч.:</t>
  </si>
  <si>
    <t>Строительство КНС в мкр. Сертолово-2 и напорных канализационных коллекторов от мкр.Сертолово-2 до Сертолово-1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</si>
  <si>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</si>
  <si>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3.4.</t>
  </si>
  <si>
    <t>Итого по задаче 3, в т. ч.:</t>
  </si>
  <si>
    <t xml:space="preserve">Бюджет ЛО </t>
  </si>
  <si>
    <t>Разработка схем теплоснабжения на территории МО Сертолово с учетом перспективы развития</t>
  </si>
  <si>
    <t>Проектирование, реконструкция  и строительство участков сети уличного освещения города Сертолово</t>
  </si>
  <si>
    <t>4.1.</t>
  </si>
  <si>
    <t>Итого по задаче 4, в т.ч.</t>
  </si>
  <si>
    <t>Итого по задаче 2, в т. ч.:</t>
  </si>
  <si>
    <t>№№пп</t>
  </si>
  <si>
    <t>Задача1. Организация и выполнение  работ по проектированию двухтрубной ситемы ГВС</t>
  </si>
  <si>
    <t>Количество комплектов ПСД</t>
  </si>
  <si>
    <t>2013 г.</t>
  </si>
  <si>
    <t>шт.</t>
  </si>
  <si>
    <t>протяженность распределительного газопровода</t>
  </si>
  <si>
    <t xml:space="preserve">протяженность распределительного газопровода высокого, среднего и низкого давления                      </t>
  </si>
  <si>
    <t>восстановление асфальто-бетонных покрытий</t>
  </si>
  <si>
    <t>количество муниципальных жилых помещений</t>
  </si>
  <si>
    <t>п.м.</t>
  </si>
  <si>
    <t>21</t>
  </si>
  <si>
    <t>протяженность канализационного коллектора</t>
  </si>
  <si>
    <t>протяженность внутриплощадочных сетей водоснабжения</t>
  </si>
  <si>
    <t>количество проектов</t>
  </si>
  <si>
    <t>к-т</t>
  </si>
  <si>
    <t>количество схем теплоснабжения</t>
  </si>
  <si>
    <t>количество комплектов ПСД</t>
  </si>
  <si>
    <t>протяженность участков сети  уличного освещения: строительство/реконструкция</t>
  </si>
  <si>
    <t>1,179/0</t>
  </si>
  <si>
    <t>ОЦЕНКА РЕЗУЛЬТАТОВ РЕАЛИЗАЦИИ ДОЛГОСРОЧНОЙ  ЦЕЛЕВОЙ ПРОГРАММЫ
Проектирование, реконструкция и строительство инженерных сетей и сооружений в сфере ЖКХ МО Сертолово Ленинградской области в 2011-2013 гг." за 2011-2013 годы.</t>
  </si>
  <si>
    <t xml:space="preserve">Ед-ца  измерения </t>
  </si>
  <si>
    <t>Итого по задаче 4:</t>
  </si>
  <si>
    <t>Руководитель программы:                                                                                                                                                          Заместитель главы по жилищно-коммунальному хозяйству                                               С.В. Белевич</t>
  </si>
  <si>
    <t xml:space="preserve">               </t>
  </si>
  <si>
    <t>1,115/           2,345</t>
  </si>
  <si>
    <t>0,637/          1,932</t>
  </si>
  <si>
    <t xml:space="preserve">м2                   </t>
  </si>
  <si>
    <t>Руководитель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главы по жилищно-коммунальному хозяйству                                                                          С.В. Белевич</t>
  </si>
  <si>
    <r>
      <t>ПРИЛОЖЕНИЕ№1                                                                                                                                                         к постановлению администрации МО Сертолово                                                                                      от "</t>
    </r>
    <r>
      <rPr>
        <u val="single"/>
        <sz val="14"/>
        <rFont val="Times New Roman"/>
        <family val="1"/>
      </rPr>
      <t xml:space="preserve">27 </t>
    </r>
    <r>
      <rPr>
        <sz val="14"/>
        <rFont val="Times New Roman"/>
        <family val="1"/>
      </rPr>
      <t>"</t>
    </r>
    <r>
      <rPr>
        <u val="single"/>
        <sz val="14"/>
        <rFont val="Times New Roman"/>
        <family val="1"/>
      </rPr>
      <t xml:space="preserve">     02    </t>
    </r>
    <r>
      <rPr>
        <sz val="14"/>
        <rFont val="Times New Roman"/>
        <family val="1"/>
      </rPr>
      <t>2014 года №</t>
    </r>
    <r>
      <rPr>
        <u val="single"/>
        <sz val="14"/>
        <rFont val="Times New Roman"/>
        <family val="1"/>
      </rPr>
      <t xml:space="preserve">  76</t>
    </r>
  </si>
  <si>
    <t xml:space="preserve">   </t>
  </si>
  <si>
    <r>
      <t>ПРИЛОЖЕНИЕ№2                                                                                                                                                         к постановлению администрации МО Сертолово                                                                                      от "</t>
    </r>
    <r>
      <rPr>
        <u val="single"/>
        <sz val="14"/>
        <rFont val="Times New Roman"/>
        <family val="1"/>
      </rPr>
      <t xml:space="preserve"> 27 </t>
    </r>
    <r>
      <rPr>
        <sz val="14"/>
        <rFont val="Times New Roman"/>
        <family val="1"/>
      </rPr>
      <t xml:space="preserve">" </t>
    </r>
    <r>
      <rPr>
        <u val="single"/>
        <sz val="14"/>
        <rFont val="Times New Roman"/>
        <family val="1"/>
      </rPr>
      <t xml:space="preserve">    02     </t>
    </r>
    <r>
      <rPr>
        <sz val="14"/>
        <rFont val="Times New Roman"/>
        <family val="1"/>
      </rPr>
      <t xml:space="preserve">2014 года № </t>
    </r>
    <r>
      <rPr>
        <u val="single"/>
        <sz val="14"/>
        <rFont val="Times New Roman"/>
        <family val="1"/>
      </rPr>
      <t xml:space="preserve">  76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</si>
</sst>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  <numFmt numFmtId="172" formatCode="0.000;[Red]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4" borderId="0" xfId="0" applyFill="1" applyAlignment="1">
      <alignment/>
    </xf>
    <xf numFmtId="0" fontId="12" fillId="25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0" fillId="26" borderId="0" xfId="0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justify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justify"/>
    </xf>
    <xf numFmtId="0" fontId="5" fillId="0" borderId="1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1" fillId="0" borderId="10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9" fontId="1" fillId="0" borderId="13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2" fillId="0" borderId="1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2" fontId="1" fillId="0" borderId="13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7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vertical="top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 wrapText="1"/>
    </xf>
    <xf numFmtId="169" fontId="2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justify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left" vertical="justify"/>
    </xf>
    <xf numFmtId="0" fontId="5" fillId="0" borderId="12" xfId="0" applyFont="1" applyFill="1" applyBorder="1" applyAlignment="1">
      <alignment horizontal="left" vertical="justify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16" fontId="5" fillId="0" borderId="13" xfId="0" applyNumberFormat="1" applyFont="1" applyFill="1" applyBorder="1" applyAlignment="1">
      <alignment horizontal="left" vertical="justify" wrapText="1"/>
    </xf>
    <xf numFmtId="16" fontId="5" fillId="0" borderId="14" xfId="0" applyNumberFormat="1" applyFont="1" applyFill="1" applyBorder="1" applyAlignment="1">
      <alignment horizontal="left" vertical="justify" wrapText="1"/>
    </xf>
    <xf numFmtId="16" fontId="5" fillId="0" borderId="12" xfId="0" applyNumberFormat="1" applyFont="1" applyFill="1" applyBorder="1" applyAlignment="1">
      <alignment horizontal="left" vertical="justify" wrapText="1"/>
    </xf>
    <xf numFmtId="0" fontId="5" fillId="0" borderId="17" xfId="0" applyNumberFormat="1" applyFont="1" applyFill="1" applyBorder="1" applyAlignment="1">
      <alignment horizontal="left" vertical="justify"/>
    </xf>
    <xf numFmtId="0" fontId="5" fillId="0" borderId="22" xfId="0" applyNumberFormat="1" applyFont="1" applyFill="1" applyBorder="1" applyAlignment="1">
      <alignment horizontal="left" vertical="justify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9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4;&#1080;&#1083;&#1086;&#1074;&#1072;\&#1044;&#1062;&#1055;%20&#1048;&#1085;&#1078;&#1085;&#1077;&#1088;&#1085;&#1099;&#1077;%20&#1089;&#1077;&#1090;&#1080;\&#1087;&#1088;&#1080;&#1083;&#1086;&#1078;&#1077;&#1085;&#1080;&#1077;%202%20&#1082;%20&#1087;&#1088;&#1086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4;&#1080;&#1083;&#1086;&#1074;&#1072;\&#1044;&#1062;&#1055;%20&#1048;&#1085;&#1078;&#1085;&#1077;&#1088;&#1085;&#1099;&#1077;%20&#1089;&#1077;&#1090;&#1080;\&#1087;&#1088;&#1080;&#1083;&#1086;&#1078;&#1077;&#1085;&#1080;&#1077;%201%20&#1082;%20&#1087;&#1088;&#1086;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A19" t="str">
            <v>2.1.</v>
          </cell>
          <cell r="B19" t="str">
            <v>Строительство распределительного газопровода высокого, среднего и низкого давления  для  газоснабжения жилых домов мкр. Черная речка</v>
          </cell>
        </row>
        <row r="31">
          <cell r="B31" t="str">
            <v>Задача 4. Организация  и выполнение работ по проектированию, реконструкции и строительству сетей уличного освещения города Сертолово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ож 1"/>
      <sheetName val="Лист2"/>
    </sheetNames>
    <sheetDataSet>
      <sheetData sheetId="1">
        <row r="25">
          <cell r="A25" t="str">
            <v>3.2.</v>
          </cell>
          <cell r="B25" t="str">
            <v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="70" zoomScaleSheetLayoutView="70" zoomScalePageLayoutView="0" workbookViewId="0" topLeftCell="F2">
      <selection activeCell="N38" sqref="N38"/>
    </sheetView>
  </sheetViews>
  <sheetFormatPr defaultColWidth="9.00390625" defaultRowHeight="12.75"/>
  <cols>
    <col min="1" max="1" width="12.75390625" style="0" customWidth="1"/>
    <col min="2" max="2" width="33.75390625" style="0" customWidth="1"/>
    <col min="3" max="3" width="17.00390625" style="0" customWidth="1"/>
    <col min="4" max="4" width="19.125" style="0" customWidth="1"/>
    <col min="5" max="5" width="18.00390625" style="0" customWidth="1"/>
    <col min="6" max="6" width="15.00390625" style="0" customWidth="1"/>
    <col min="7" max="7" width="21.00390625" style="0" customWidth="1"/>
    <col min="8" max="8" width="18.125" style="0" customWidth="1"/>
    <col min="9" max="9" width="14.375" style="0" customWidth="1"/>
    <col min="10" max="10" width="18.75390625" style="0" customWidth="1"/>
    <col min="11" max="11" width="19.125" style="0" customWidth="1"/>
    <col min="12" max="12" width="14.125" style="0" customWidth="1"/>
    <col min="13" max="13" width="18.125" style="0" customWidth="1"/>
    <col min="14" max="14" width="17.375" style="0" customWidth="1"/>
    <col min="15" max="15" width="16.00390625" style="0" customWidth="1"/>
  </cols>
  <sheetData>
    <row r="1" spans="11:15" ht="21" customHeight="1" hidden="1">
      <c r="K1" s="179"/>
      <c r="L1" s="179"/>
      <c r="M1" s="179"/>
      <c r="N1" s="179"/>
      <c r="O1" s="179"/>
    </row>
    <row r="2" spans="10:15" ht="76.5" customHeight="1">
      <c r="J2" s="99"/>
      <c r="K2" s="139" t="s">
        <v>87</v>
      </c>
      <c r="L2" s="139"/>
      <c r="M2" s="139"/>
      <c r="N2" s="139"/>
      <c r="O2" s="139"/>
    </row>
    <row r="3" spans="1:15" ht="121.5" customHeight="1">
      <c r="A3" s="170" t="s">
        <v>38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6.5" customHeight="1">
      <c r="A4" s="171" t="s">
        <v>39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27" customHeight="1">
      <c r="A5" s="174" t="s">
        <v>36</v>
      </c>
      <c r="B5" s="176" t="s">
        <v>15</v>
      </c>
      <c r="C5" s="177" t="s">
        <v>37</v>
      </c>
      <c r="D5" s="173" t="s">
        <v>27</v>
      </c>
      <c r="E5" s="173"/>
      <c r="F5" s="173"/>
      <c r="G5" s="173" t="s">
        <v>28</v>
      </c>
      <c r="H5" s="173"/>
      <c r="I5" s="173"/>
      <c r="J5" s="173" t="s">
        <v>42</v>
      </c>
      <c r="K5" s="173"/>
      <c r="L5" s="173"/>
      <c r="M5" s="173" t="s">
        <v>29</v>
      </c>
      <c r="N5" s="173"/>
      <c r="O5" s="173"/>
    </row>
    <row r="6" spans="1:15" ht="97.5" customHeight="1">
      <c r="A6" s="175"/>
      <c r="B6" s="176"/>
      <c r="C6" s="178"/>
      <c r="D6" s="3" t="s">
        <v>24</v>
      </c>
      <c r="E6" s="3" t="s">
        <v>25</v>
      </c>
      <c r="F6" s="3" t="s">
        <v>26</v>
      </c>
      <c r="G6" s="3" t="s">
        <v>24</v>
      </c>
      <c r="H6" s="3" t="s">
        <v>25</v>
      </c>
      <c r="I6" s="3" t="s">
        <v>26</v>
      </c>
      <c r="J6" s="3" t="s">
        <v>24</v>
      </c>
      <c r="K6" s="3" t="s">
        <v>25</v>
      </c>
      <c r="L6" s="3" t="s">
        <v>26</v>
      </c>
      <c r="M6" s="3" t="s">
        <v>24</v>
      </c>
      <c r="N6" s="3" t="s">
        <v>25</v>
      </c>
      <c r="O6" s="3" t="s">
        <v>26</v>
      </c>
    </row>
    <row r="7" spans="1:15" ht="25.5" customHeight="1">
      <c r="A7" s="71">
        <v>1</v>
      </c>
      <c r="B7" s="71">
        <v>2</v>
      </c>
      <c r="C7" s="71">
        <f>B7+1</f>
        <v>3</v>
      </c>
      <c r="D7" s="71">
        <f aca="true" t="shared" si="0" ref="D7:O7">C7+1</f>
        <v>4</v>
      </c>
      <c r="E7" s="71">
        <f t="shared" si="0"/>
        <v>5</v>
      </c>
      <c r="F7" s="71">
        <f t="shared" si="0"/>
        <v>6</v>
      </c>
      <c r="G7" s="71">
        <f t="shared" si="0"/>
        <v>7</v>
      </c>
      <c r="H7" s="71">
        <f t="shared" si="0"/>
        <v>8</v>
      </c>
      <c r="I7" s="71">
        <f t="shared" si="0"/>
        <v>9</v>
      </c>
      <c r="J7" s="71">
        <f t="shared" si="0"/>
        <v>10</v>
      </c>
      <c r="K7" s="71">
        <f t="shared" si="0"/>
        <v>11</v>
      </c>
      <c r="L7" s="71">
        <f t="shared" si="0"/>
        <v>12</v>
      </c>
      <c r="M7" s="71">
        <f t="shared" si="0"/>
        <v>13</v>
      </c>
      <c r="N7" s="71">
        <f t="shared" si="0"/>
        <v>14</v>
      </c>
      <c r="O7" s="71">
        <f t="shared" si="0"/>
        <v>15</v>
      </c>
    </row>
    <row r="8" spans="1:15" ht="23.25" customHeight="1">
      <c r="A8" s="138" t="s">
        <v>40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4"/>
      <c r="M8" s="4"/>
      <c r="N8" s="4"/>
      <c r="O8" s="4"/>
    </row>
    <row r="9" spans="1:15" ht="73.5" customHeight="1">
      <c r="A9" s="28" t="s">
        <v>9</v>
      </c>
      <c r="B9" s="32" t="s">
        <v>41</v>
      </c>
      <c r="C9" s="5" t="s">
        <v>10</v>
      </c>
      <c r="D9" s="105">
        <v>6930.5</v>
      </c>
      <c r="E9" s="105">
        <v>6930.5</v>
      </c>
      <c r="F9" s="105">
        <v>6930.5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f aca="true" t="shared" si="1" ref="M9:O10">D9+G9+J9</f>
        <v>6930.5</v>
      </c>
      <c r="N9" s="105">
        <f t="shared" si="1"/>
        <v>6930.5</v>
      </c>
      <c r="O9" s="105">
        <f t="shared" si="1"/>
        <v>6930.5</v>
      </c>
    </row>
    <row r="10" spans="1:15" ht="27" customHeight="1">
      <c r="A10" s="158" t="s">
        <v>48</v>
      </c>
      <c r="B10" s="159"/>
      <c r="C10" s="160"/>
      <c r="D10" s="106">
        <v>6930.5</v>
      </c>
      <c r="E10" s="106">
        <f>E9</f>
        <v>6930.5</v>
      </c>
      <c r="F10" s="106">
        <f>F9</f>
        <v>6930.5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f t="shared" si="1"/>
        <v>6930.5</v>
      </c>
      <c r="N10" s="106">
        <v>6930.5</v>
      </c>
      <c r="O10" s="106">
        <f t="shared" si="1"/>
        <v>6930.5</v>
      </c>
    </row>
    <row r="11" spans="1:15" ht="26.25" customHeight="1">
      <c r="A11" s="155" t="s">
        <v>11</v>
      </c>
      <c r="B11" s="156"/>
      <c r="C11" s="157"/>
      <c r="D11" s="106">
        <f>D9</f>
        <v>6930.5</v>
      </c>
      <c r="E11" s="106">
        <f>E9</f>
        <v>6930.5</v>
      </c>
      <c r="F11" s="106">
        <f>F10</f>
        <v>6930.5</v>
      </c>
      <c r="G11" s="107">
        <f aca="true" t="shared" si="2" ref="G11:L11">G9</f>
        <v>0</v>
      </c>
      <c r="H11" s="107">
        <f t="shared" si="2"/>
        <v>0</v>
      </c>
      <c r="I11" s="107">
        <f t="shared" si="2"/>
        <v>0</v>
      </c>
      <c r="J11" s="107">
        <f t="shared" si="2"/>
        <v>0</v>
      </c>
      <c r="K11" s="107">
        <f t="shared" si="2"/>
        <v>0</v>
      </c>
      <c r="L11" s="107">
        <f t="shared" si="2"/>
        <v>0</v>
      </c>
      <c r="M11" s="106">
        <f>M10</f>
        <v>6930.5</v>
      </c>
      <c r="N11" s="106">
        <f>E11+H11+K11</f>
        <v>6930.5</v>
      </c>
      <c r="O11" s="106">
        <f>F11+I11+L11</f>
        <v>6930.5</v>
      </c>
    </row>
    <row r="12" spans="1:15" ht="36.75" customHeight="1">
      <c r="A12" s="138" t="s">
        <v>43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4"/>
      <c r="M12" s="4"/>
      <c r="N12" s="4"/>
      <c r="O12" s="4"/>
    </row>
    <row r="13" spans="1:15" ht="36.75" customHeight="1">
      <c r="A13" s="161" t="str">
        <f>'[1]Лист1'!A19</f>
        <v>2.1.</v>
      </c>
      <c r="B13" s="148" t="str">
        <f>'[1]Лист1'!B19</f>
        <v>Строительство распределительного газопровода высокого, среднего и низкого давления  для  газоснабжения жилых домов мкр. Черная речка</v>
      </c>
      <c r="C13" s="37" t="s">
        <v>30</v>
      </c>
      <c r="D13" s="108">
        <v>10059.8</v>
      </c>
      <c r="E13" s="108">
        <v>10059.7</v>
      </c>
      <c r="F13" s="108">
        <f>E13</f>
        <v>10059.7</v>
      </c>
      <c r="G13" s="108">
        <v>8896.3</v>
      </c>
      <c r="H13" s="108">
        <v>8896.2</v>
      </c>
      <c r="I13" s="108">
        <v>8896.2</v>
      </c>
      <c r="J13" s="108">
        <v>0</v>
      </c>
      <c r="K13" s="108">
        <v>0</v>
      </c>
      <c r="L13" s="108">
        <v>0</v>
      </c>
      <c r="M13" s="108">
        <f>D13+G13</f>
        <v>18956.1</v>
      </c>
      <c r="N13" s="108">
        <f>E13+H13+K13</f>
        <v>18955.9</v>
      </c>
      <c r="O13" s="108">
        <f aca="true" t="shared" si="3" ref="N13:O15">N13</f>
        <v>18955.9</v>
      </c>
    </row>
    <row r="14" spans="1:15" ht="34.5" customHeight="1">
      <c r="A14" s="162"/>
      <c r="B14" s="149"/>
      <c r="C14" s="39" t="s">
        <v>10</v>
      </c>
      <c r="D14" s="109">
        <v>1599.8</v>
      </c>
      <c r="E14" s="114">
        <v>1599.7</v>
      </c>
      <c r="F14" s="114">
        <f>E14</f>
        <v>1599.7</v>
      </c>
      <c r="G14" s="109">
        <v>1143.3</v>
      </c>
      <c r="H14" s="109">
        <v>1143.2</v>
      </c>
      <c r="I14" s="109">
        <v>1143.2</v>
      </c>
      <c r="J14" s="114">
        <f>J12</f>
        <v>0</v>
      </c>
      <c r="K14" s="114">
        <f>K12</f>
        <v>0</v>
      </c>
      <c r="L14" s="114">
        <f>L12</f>
        <v>0</v>
      </c>
      <c r="M14" s="109">
        <f>D14+G14+J14</f>
        <v>2743.1</v>
      </c>
      <c r="N14" s="109">
        <f>E14+H14+K14</f>
        <v>2742.9</v>
      </c>
      <c r="O14" s="109">
        <f t="shared" si="3"/>
        <v>2742.9</v>
      </c>
    </row>
    <row r="15" spans="1:15" ht="33" customHeight="1">
      <c r="A15" s="162"/>
      <c r="B15" s="150"/>
      <c r="C15" s="41" t="s">
        <v>45</v>
      </c>
      <c r="D15" s="109">
        <v>8460</v>
      </c>
      <c r="E15" s="109">
        <f>D15</f>
        <v>8460</v>
      </c>
      <c r="F15" s="109">
        <f>D15</f>
        <v>8460</v>
      </c>
      <c r="G15" s="109">
        <v>7753</v>
      </c>
      <c r="H15" s="109">
        <v>7753</v>
      </c>
      <c r="I15" s="109">
        <v>7753</v>
      </c>
      <c r="J15" s="109">
        <v>0</v>
      </c>
      <c r="K15" s="109">
        <v>0</v>
      </c>
      <c r="L15" s="109">
        <v>0</v>
      </c>
      <c r="M15" s="109">
        <f>D15+H15</f>
        <v>16213</v>
      </c>
      <c r="N15" s="109">
        <f t="shared" si="3"/>
        <v>16213</v>
      </c>
      <c r="O15" s="109">
        <f t="shared" si="3"/>
        <v>16213</v>
      </c>
    </row>
    <row r="16" spans="1:15" ht="36" customHeight="1">
      <c r="A16" s="161" t="s">
        <v>21</v>
      </c>
      <c r="B16" s="148" t="s">
        <v>44</v>
      </c>
      <c r="C16" s="37" t="s">
        <v>30</v>
      </c>
      <c r="D16" s="111">
        <v>0</v>
      </c>
      <c r="E16" s="111">
        <f>D16</f>
        <v>0</v>
      </c>
      <c r="F16" s="111">
        <f>E16</f>
        <v>0</v>
      </c>
      <c r="G16" s="111">
        <f>$F$17</f>
        <v>0</v>
      </c>
      <c r="H16" s="111">
        <f>$F$17</f>
        <v>0</v>
      </c>
      <c r="I16" s="111">
        <f>$F$17</f>
        <v>0</v>
      </c>
      <c r="J16" s="111">
        <f>J17</f>
        <v>299.6</v>
      </c>
      <c r="K16" s="111">
        <v>298.5</v>
      </c>
      <c r="L16" s="111">
        <v>298.5</v>
      </c>
      <c r="M16" s="111">
        <v>299.6</v>
      </c>
      <c r="N16" s="111">
        <v>298.5</v>
      </c>
      <c r="O16" s="111">
        <v>298.5</v>
      </c>
    </row>
    <row r="17" spans="1:16" ht="30.75" customHeight="1">
      <c r="A17" s="162"/>
      <c r="B17" s="149"/>
      <c r="C17" s="130" t="s">
        <v>10</v>
      </c>
      <c r="D17" s="145">
        <f>D16</f>
        <v>0</v>
      </c>
      <c r="E17" s="145">
        <f>D17</f>
        <v>0</v>
      </c>
      <c r="F17" s="145">
        <f>F16</f>
        <v>0</v>
      </c>
      <c r="G17" s="145">
        <f>G16</f>
        <v>0</v>
      </c>
      <c r="H17" s="145">
        <f>H16</f>
        <v>0</v>
      </c>
      <c r="I17" s="145">
        <f>I16</f>
        <v>0</v>
      </c>
      <c r="J17" s="145">
        <v>299.6</v>
      </c>
      <c r="K17" s="145">
        <f>K16</f>
        <v>298.5</v>
      </c>
      <c r="L17" s="145">
        <f>L16</f>
        <v>298.5</v>
      </c>
      <c r="M17" s="145">
        <f>M16</f>
        <v>299.6</v>
      </c>
      <c r="N17" s="145">
        <f>N16</f>
        <v>298.5</v>
      </c>
      <c r="O17" s="145">
        <f>N17</f>
        <v>298.5</v>
      </c>
      <c r="P17" s="30"/>
    </row>
    <row r="18" spans="1:16" ht="48.75" customHeight="1">
      <c r="A18" s="162"/>
      <c r="B18" s="149"/>
      <c r="C18" s="131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30"/>
    </row>
    <row r="19" spans="1:16" ht="9.75" customHeight="1" hidden="1">
      <c r="A19" s="43"/>
      <c r="B19" s="44"/>
      <c r="C19" s="132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30"/>
    </row>
    <row r="20" spans="1:15" ht="27.75" customHeight="1" hidden="1">
      <c r="A20" s="45"/>
      <c r="B20" s="46"/>
      <c r="C20" s="4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ht="15" customHeight="1" hidden="1">
      <c r="A21" s="45"/>
      <c r="B21" s="46"/>
      <c r="C21" s="4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1:15" ht="34.5" customHeight="1">
      <c r="A22" s="151" t="s">
        <v>16</v>
      </c>
      <c r="B22" s="148" t="s">
        <v>46</v>
      </c>
      <c r="C22" s="37" t="s">
        <v>30</v>
      </c>
      <c r="D22" s="111">
        <f aca="true" t="shared" si="4" ref="D22:I22">$F$17</f>
        <v>0</v>
      </c>
      <c r="E22" s="111">
        <f t="shared" si="4"/>
        <v>0</v>
      </c>
      <c r="F22" s="111">
        <f t="shared" si="4"/>
        <v>0</v>
      </c>
      <c r="G22" s="111">
        <f t="shared" si="4"/>
        <v>0</v>
      </c>
      <c r="H22" s="111">
        <f t="shared" si="4"/>
        <v>0</v>
      </c>
      <c r="I22" s="111">
        <f t="shared" si="4"/>
        <v>0</v>
      </c>
      <c r="J22" s="111">
        <f>J23</f>
        <v>1401.7</v>
      </c>
      <c r="K22" s="111">
        <v>1250.01</v>
      </c>
      <c r="L22" s="111">
        <f>K22</f>
        <v>1250.01</v>
      </c>
      <c r="M22" s="111">
        <v>1401.7</v>
      </c>
      <c r="N22" s="111">
        <v>1250.01</v>
      </c>
      <c r="O22" s="111">
        <v>1250.01</v>
      </c>
    </row>
    <row r="23" spans="1:15" ht="12.75" customHeight="1">
      <c r="A23" s="152"/>
      <c r="B23" s="149"/>
      <c r="C23" s="130" t="s">
        <v>10</v>
      </c>
      <c r="D23" s="145">
        <f>E17</f>
        <v>0</v>
      </c>
      <c r="E23" s="145">
        <f>F17</f>
        <v>0</v>
      </c>
      <c r="F23" s="145">
        <f>G17</f>
        <v>0</v>
      </c>
      <c r="G23" s="145">
        <f>H17</f>
        <v>0</v>
      </c>
      <c r="H23" s="145">
        <f>I17</f>
        <v>0</v>
      </c>
      <c r="I23" s="145">
        <v>0</v>
      </c>
      <c r="J23" s="145">
        <v>1401.7</v>
      </c>
      <c r="K23" s="145">
        <f>K22</f>
        <v>1250.01</v>
      </c>
      <c r="L23" s="145">
        <f>L22</f>
        <v>1250.01</v>
      </c>
      <c r="M23" s="145">
        <f>M22</f>
        <v>1401.7</v>
      </c>
      <c r="N23" s="145">
        <f>K23</f>
        <v>1250.01</v>
      </c>
      <c r="O23" s="145">
        <f>N23</f>
        <v>1250.01</v>
      </c>
    </row>
    <row r="24" spans="1:15" ht="9" customHeight="1">
      <c r="A24" s="152"/>
      <c r="B24" s="149"/>
      <c r="C24" s="131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</row>
    <row r="25" spans="1:15" ht="9.75" customHeight="1">
      <c r="A25" s="152"/>
      <c r="B25" s="149"/>
      <c r="C25" s="131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</row>
    <row r="26" spans="1:15" ht="27" customHeight="1">
      <c r="A26" s="129"/>
      <c r="B26" s="150"/>
      <c r="C26" s="132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</row>
    <row r="27" spans="1:16" s="29" customFormat="1" ht="38.25" customHeight="1">
      <c r="A27" s="47" t="s">
        <v>58</v>
      </c>
      <c r="B27" s="47"/>
      <c r="C27" s="48" t="s">
        <v>30</v>
      </c>
      <c r="D27" s="110">
        <f aca="true" t="shared" si="5" ref="D27:H28">D13+D16+D22</f>
        <v>10059.8</v>
      </c>
      <c r="E27" s="110">
        <f t="shared" si="5"/>
        <v>10059.7</v>
      </c>
      <c r="F27" s="110">
        <f t="shared" si="5"/>
        <v>10059.7</v>
      </c>
      <c r="G27" s="110">
        <f t="shared" si="5"/>
        <v>8896.3</v>
      </c>
      <c r="H27" s="110">
        <f t="shared" si="5"/>
        <v>8896.2</v>
      </c>
      <c r="I27" s="110">
        <f>I29+I28</f>
        <v>8896.2</v>
      </c>
      <c r="J27" s="110">
        <f>J16+J23</f>
        <v>1701.3000000000002</v>
      </c>
      <c r="K27" s="110">
        <f>K16+K22</f>
        <v>1548.51</v>
      </c>
      <c r="L27" s="110">
        <f>L13+L16+L22</f>
        <v>1548.51</v>
      </c>
      <c r="M27" s="110">
        <f>M13+M16+M22</f>
        <v>20657.399999999998</v>
      </c>
      <c r="N27" s="117">
        <f>N13+N16+N23</f>
        <v>20504.41</v>
      </c>
      <c r="O27" s="117">
        <f>O13+O16+O22</f>
        <v>20504.41</v>
      </c>
      <c r="P27" s="31"/>
    </row>
    <row r="28" spans="1:15" ht="48" customHeight="1">
      <c r="A28" s="136"/>
      <c r="B28" s="137"/>
      <c r="C28" s="50" t="s">
        <v>10</v>
      </c>
      <c r="D28" s="114">
        <f t="shared" si="5"/>
        <v>1599.8</v>
      </c>
      <c r="E28" s="114">
        <f t="shared" si="5"/>
        <v>1599.7</v>
      </c>
      <c r="F28" s="114">
        <f t="shared" si="5"/>
        <v>1599.7</v>
      </c>
      <c r="G28" s="114">
        <f t="shared" si="5"/>
        <v>1143.3</v>
      </c>
      <c r="H28" s="114">
        <f>H14</f>
        <v>1143.2</v>
      </c>
      <c r="I28" s="114">
        <f>I14</f>
        <v>1143.2</v>
      </c>
      <c r="J28" s="114">
        <f>J14+J17+J23</f>
        <v>1701.3000000000002</v>
      </c>
      <c r="K28" s="114">
        <f>K17+K23</f>
        <v>1548.51</v>
      </c>
      <c r="L28" s="114">
        <f>L14+L17+L23</f>
        <v>1548.51</v>
      </c>
      <c r="M28" s="114">
        <f>M14+M17+M23</f>
        <v>4444.4</v>
      </c>
      <c r="N28" s="114">
        <f>N14+N17+N23</f>
        <v>4291.41</v>
      </c>
      <c r="O28" s="114">
        <f>O14+O17+O23</f>
        <v>4291.41</v>
      </c>
    </row>
    <row r="29" spans="1:15" ht="36.75" customHeight="1">
      <c r="A29" s="136"/>
      <c r="B29" s="137"/>
      <c r="C29" s="51" t="s">
        <v>45</v>
      </c>
      <c r="D29" s="114">
        <f aca="true" t="shared" si="6" ref="D29:O29">D15</f>
        <v>8460</v>
      </c>
      <c r="E29" s="114">
        <f t="shared" si="6"/>
        <v>8460</v>
      </c>
      <c r="F29" s="114">
        <f t="shared" si="6"/>
        <v>8460</v>
      </c>
      <c r="G29" s="114">
        <f t="shared" si="6"/>
        <v>7753</v>
      </c>
      <c r="H29" s="114">
        <f t="shared" si="6"/>
        <v>7753</v>
      </c>
      <c r="I29" s="114">
        <f t="shared" si="6"/>
        <v>7753</v>
      </c>
      <c r="J29" s="114">
        <f t="shared" si="6"/>
        <v>0</v>
      </c>
      <c r="K29" s="114">
        <f t="shared" si="6"/>
        <v>0</v>
      </c>
      <c r="L29" s="114">
        <f t="shared" si="6"/>
        <v>0</v>
      </c>
      <c r="M29" s="114">
        <f t="shared" si="6"/>
        <v>16213</v>
      </c>
      <c r="N29" s="114">
        <f t="shared" si="6"/>
        <v>16213</v>
      </c>
      <c r="O29" s="114">
        <f t="shared" si="6"/>
        <v>16213</v>
      </c>
    </row>
    <row r="30" spans="1:15" ht="33.75" customHeight="1">
      <c r="A30" s="49"/>
      <c r="B30" s="88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</row>
    <row r="31" spans="1:15" ht="36.75" customHeight="1" hidden="1">
      <c r="A31" s="82"/>
      <c r="B31" s="83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</row>
    <row r="32" spans="1:15" s="87" customFormat="1" ht="33" customHeight="1">
      <c r="A32" s="133" t="s">
        <v>47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</row>
    <row r="33" spans="1:17" ht="35.25" customHeight="1">
      <c r="A33" s="184" t="s">
        <v>12</v>
      </c>
      <c r="B33" s="148" t="s">
        <v>49</v>
      </c>
      <c r="C33" s="40" t="s">
        <v>30</v>
      </c>
      <c r="D33" s="115">
        <v>0</v>
      </c>
      <c r="E33" s="115">
        <f>F17</f>
        <v>0</v>
      </c>
      <c r="F33" s="115">
        <f>G17</f>
        <v>0</v>
      </c>
      <c r="G33" s="115">
        <v>1809</v>
      </c>
      <c r="H33" s="115">
        <f>H34</f>
        <v>1804.8</v>
      </c>
      <c r="I33" s="115">
        <f>I34</f>
        <v>1804.8</v>
      </c>
      <c r="J33" s="115">
        <v>0</v>
      </c>
      <c r="K33" s="115">
        <v>0</v>
      </c>
      <c r="L33" s="115">
        <v>0</v>
      </c>
      <c r="M33" s="115">
        <v>1809</v>
      </c>
      <c r="N33" s="115">
        <f>H33</f>
        <v>1804.8</v>
      </c>
      <c r="O33" s="115">
        <f>I33</f>
        <v>1804.8</v>
      </c>
      <c r="P33" s="38"/>
      <c r="Q33" s="38"/>
    </row>
    <row r="34" spans="1:15" ht="20.25" customHeight="1">
      <c r="A34" s="185" t="s">
        <v>12</v>
      </c>
      <c r="B34" s="149"/>
      <c r="C34" s="165" t="s">
        <v>10</v>
      </c>
      <c r="D34" s="145">
        <f>D33:D37</f>
        <v>0</v>
      </c>
      <c r="E34" s="145">
        <f aca="true" t="shared" si="7" ref="E34:O34">E33</f>
        <v>0</v>
      </c>
      <c r="F34" s="145">
        <f t="shared" si="7"/>
        <v>0</v>
      </c>
      <c r="G34" s="145">
        <f t="shared" si="7"/>
        <v>1809</v>
      </c>
      <c r="H34" s="145">
        <v>1804.8</v>
      </c>
      <c r="I34" s="145">
        <v>1804.8</v>
      </c>
      <c r="J34" s="145">
        <f t="shared" si="7"/>
        <v>0</v>
      </c>
      <c r="K34" s="145">
        <f t="shared" si="7"/>
        <v>0</v>
      </c>
      <c r="L34" s="145">
        <f t="shared" si="7"/>
        <v>0</v>
      </c>
      <c r="M34" s="145">
        <f t="shared" si="7"/>
        <v>1809</v>
      </c>
      <c r="N34" s="145">
        <f t="shared" si="7"/>
        <v>1804.8</v>
      </c>
      <c r="O34" s="145">
        <f t="shared" si="7"/>
        <v>1804.8</v>
      </c>
    </row>
    <row r="35" spans="1:15" ht="27" customHeight="1">
      <c r="A35" s="185"/>
      <c r="B35" s="149"/>
      <c r="C35" s="16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spans="1:15" ht="5.25" customHeight="1">
      <c r="A36" s="185"/>
      <c r="B36" s="149"/>
      <c r="C36" s="16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</row>
    <row r="37" spans="1:15" ht="18" customHeight="1" hidden="1">
      <c r="A37" s="186"/>
      <c r="B37" s="40"/>
      <c r="C37" s="16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</row>
    <row r="38" spans="1:15" ht="33" customHeight="1">
      <c r="A38" s="124" t="str">
        <f>'[2]прилож 1'!A25</f>
        <v>3.2.</v>
      </c>
      <c r="B38" s="148" t="str">
        <f>'[2]прилож 1'!B25</f>
        <v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v>
      </c>
      <c r="C38" s="37" t="s">
        <v>30</v>
      </c>
      <c r="D38" s="108">
        <v>0</v>
      </c>
      <c r="E38" s="108">
        <f>$E$33</f>
        <v>0</v>
      </c>
      <c r="F38" s="108">
        <v>0</v>
      </c>
      <c r="G38" s="108">
        <v>13075</v>
      </c>
      <c r="H38" s="108">
        <v>13025.9</v>
      </c>
      <c r="I38" s="108">
        <v>13025.9</v>
      </c>
      <c r="J38" s="108">
        <v>12877.2</v>
      </c>
      <c r="K38" s="108">
        <v>12877.2</v>
      </c>
      <c r="L38" s="108">
        <v>12877.2</v>
      </c>
      <c r="M38" s="108">
        <f aca="true" t="shared" si="8" ref="M38:M44">D38+G38+J38</f>
        <v>25952.2</v>
      </c>
      <c r="N38" s="108">
        <f>E42+H38+K38</f>
        <v>25903.1</v>
      </c>
      <c r="O38" s="108">
        <f aca="true" t="shared" si="9" ref="O38:O44">F38+I38+L38</f>
        <v>25903.1</v>
      </c>
    </row>
    <row r="39" spans="1:15" ht="35.25" customHeight="1">
      <c r="A39" s="153"/>
      <c r="B39" s="149"/>
      <c r="C39" s="39" t="s">
        <v>10</v>
      </c>
      <c r="D39" s="109">
        <v>0</v>
      </c>
      <c r="E39" s="113">
        <f>$E$33</f>
        <v>0</v>
      </c>
      <c r="F39" s="109">
        <v>0</v>
      </c>
      <c r="G39" s="109">
        <v>4075</v>
      </c>
      <c r="H39" s="109">
        <v>4025.9</v>
      </c>
      <c r="I39" s="109">
        <v>4025.9</v>
      </c>
      <c r="J39" s="109">
        <v>2877.2</v>
      </c>
      <c r="K39" s="109">
        <v>2877.2</v>
      </c>
      <c r="L39" s="109">
        <v>2877.2</v>
      </c>
      <c r="M39" s="109">
        <f t="shared" si="8"/>
        <v>6952.2</v>
      </c>
      <c r="N39" s="109">
        <v>6903.1</v>
      </c>
      <c r="O39" s="109">
        <f t="shared" si="9"/>
        <v>6903.1</v>
      </c>
    </row>
    <row r="40" spans="1:15" ht="39.75" customHeight="1">
      <c r="A40" s="154"/>
      <c r="B40" s="150"/>
      <c r="C40" s="41" t="s">
        <v>45</v>
      </c>
      <c r="D40" s="109">
        <v>0</v>
      </c>
      <c r="E40" s="109">
        <f>$E$33</f>
        <v>0</v>
      </c>
      <c r="F40" s="109">
        <v>0</v>
      </c>
      <c r="G40" s="109">
        <v>9000</v>
      </c>
      <c r="H40" s="109">
        <v>9000</v>
      </c>
      <c r="I40" s="109">
        <v>9000</v>
      </c>
      <c r="J40" s="109">
        <v>10000</v>
      </c>
      <c r="K40" s="109">
        <v>10000</v>
      </c>
      <c r="L40" s="109">
        <v>10000</v>
      </c>
      <c r="M40" s="109">
        <f t="shared" si="8"/>
        <v>19000</v>
      </c>
      <c r="N40" s="109">
        <f>E43+H40+K40</f>
        <v>19000</v>
      </c>
      <c r="O40" s="109">
        <f t="shared" si="9"/>
        <v>19000</v>
      </c>
    </row>
    <row r="41" spans="1:15" ht="46.5" customHeight="1">
      <c r="A41" s="124" t="s">
        <v>31</v>
      </c>
      <c r="B41" s="148" t="s">
        <v>50</v>
      </c>
      <c r="C41" s="37" t="s">
        <v>30</v>
      </c>
      <c r="D41" s="108">
        <v>0</v>
      </c>
      <c r="E41" s="108">
        <v>0</v>
      </c>
      <c r="F41" s="108">
        <v>0</v>
      </c>
      <c r="G41" s="108">
        <v>2178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f t="shared" si="8"/>
        <v>2178</v>
      </c>
      <c r="N41" s="108">
        <f>E44+H41+K41</f>
        <v>0</v>
      </c>
      <c r="O41" s="108">
        <f t="shared" si="9"/>
        <v>0</v>
      </c>
    </row>
    <row r="42" spans="1:15" ht="59.25" customHeight="1">
      <c r="A42" s="153" t="s">
        <v>31</v>
      </c>
      <c r="B42" s="149" t="s">
        <v>50</v>
      </c>
      <c r="C42" s="39" t="s">
        <v>10</v>
      </c>
      <c r="D42" s="109">
        <v>0</v>
      </c>
      <c r="E42" s="109">
        <v>0</v>
      </c>
      <c r="F42" s="109">
        <v>0</v>
      </c>
      <c r="G42" s="109">
        <v>2178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f t="shared" si="8"/>
        <v>2178</v>
      </c>
      <c r="N42" s="109">
        <f>O42</f>
        <v>0</v>
      </c>
      <c r="O42" s="109">
        <f t="shared" si="9"/>
        <v>0</v>
      </c>
    </row>
    <row r="43" spans="1:15" ht="37.5" customHeight="1">
      <c r="A43" s="124" t="s">
        <v>51</v>
      </c>
      <c r="B43" s="148" t="s">
        <v>54</v>
      </c>
      <c r="C43" s="37" t="s">
        <v>30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972.6</v>
      </c>
      <c r="K43" s="108">
        <v>972.6</v>
      </c>
      <c r="L43" s="108">
        <v>972.6</v>
      </c>
      <c r="M43" s="108">
        <f t="shared" si="8"/>
        <v>972.6</v>
      </c>
      <c r="N43" s="108">
        <f>E46+H43+K43</f>
        <v>972.6</v>
      </c>
      <c r="O43" s="108">
        <f t="shared" si="9"/>
        <v>972.6</v>
      </c>
    </row>
    <row r="44" spans="1:15" ht="33" customHeight="1">
      <c r="A44" s="153"/>
      <c r="B44" s="149"/>
      <c r="C44" s="39" t="s">
        <v>10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972.6</v>
      </c>
      <c r="K44" s="109">
        <v>972.6</v>
      </c>
      <c r="L44" s="109">
        <v>972.6</v>
      </c>
      <c r="M44" s="109">
        <f t="shared" si="8"/>
        <v>972.6</v>
      </c>
      <c r="N44" s="109">
        <f>E47+H44+K44</f>
        <v>972.6</v>
      </c>
      <c r="O44" s="109">
        <f t="shared" si="9"/>
        <v>972.6</v>
      </c>
    </row>
    <row r="45" spans="1:15" ht="27" customHeight="1">
      <c r="A45" s="168" t="s">
        <v>52</v>
      </c>
      <c r="B45" s="169"/>
      <c r="C45" s="183"/>
      <c r="D45" s="108">
        <f>D43</f>
        <v>0</v>
      </c>
      <c r="E45" s="108">
        <v>0</v>
      </c>
      <c r="F45" s="108">
        <f>F33+F38+F41</f>
        <v>0</v>
      </c>
      <c r="G45" s="108">
        <f>G47+G46</f>
        <v>17062</v>
      </c>
      <c r="H45" s="108">
        <f>H47+H46</f>
        <v>14830.7</v>
      </c>
      <c r="I45" s="108">
        <f>I47+I46</f>
        <v>14830.7</v>
      </c>
      <c r="J45" s="108">
        <f>J33+J38+K43</f>
        <v>13849.800000000001</v>
      </c>
      <c r="K45" s="118">
        <f aca="true" t="shared" si="10" ref="K45:M46">K33+K38+K41+K43</f>
        <v>13849.800000000001</v>
      </c>
      <c r="L45" s="108">
        <f t="shared" si="10"/>
        <v>13849.800000000001</v>
      </c>
      <c r="M45" s="108">
        <f t="shared" si="10"/>
        <v>30911.8</v>
      </c>
      <c r="N45" s="108">
        <f>N33+N38+N43</f>
        <v>28680.499999999996</v>
      </c>
      <c r="O45" s="108">
        <f>O33+O38+O43</f>
        <v>28680.499999999996</v>
      </c>
    </row>
    <row r="46" spans="1:15" ht="22.5" customHeight="1">
      <c r="A46" s="168" t="s">
        <v>11</v>
      </c>
      <c r="B46" s="169"/>
      <c r="C46" s="183"/>
      <c r="D46" s="109">
        <v>0</v>
      </c>
      <c r="E46" s="109">
        <v>0</v>
      </c>
      <c r="F46" s="109">
        <f>F34+F39+F42</f>
        <v>0</v>
      </c>
      <c r="G46" s="109">
        <f>G34+G39+G42</f>
        <v>8062</v>
      </c>
      <c r="H46" s="109">
        <f>H34+H39+H42</f>
        <v>5830.7</v>
      </c>
      <c r="I46" s="109">
        <f>I34+I39+I42</f>
        <v>5830.7</v>
      </c>
      <c r="J46" s="109">
        <f>J34+J39+J44</f>
        <v>3849.7999999999997</v>
      </c>
      <c r="K46" s="109">
        <f t="shared" si="10"/>
        <v>3849.7999999999997</v>
      </c>
      <c r="L46" s="109">
        <f t="shared" si="10"/>
        <v>3849.7999999999997</v>
      </c>
      <c r="M46" s="109">
        <f t="shared" si="10"/>
        <v>11911.800000000001</v>
      </c>
      <c r="N46" s="109">
        <f>N34+N39+N44</f>
        <v>9680.5</v>
      </c>
      <c r="O46" s="109">
        <f>O34+O39+O44</f>
        <v>9680.5</v>
      </c>
    </row>
    <row r="47" spans="1:15" ht="24.75" customHeight="1">
      <c r="A47" s="168" t="s">
        <v>53</v>
      </c>
      <c r="B47" s="169"/>
      <c r="C47" s="169"/>
      <c r="D47" s="109">
        <v>0</v>
      </c>
      <c r="E47" s="109">
        <v>0</v>
      </c>
      <c r="F47" s="109">
        <v>0</v>
      </c>
      <c r="G47" s="109">
        <f aca="true" t="shared" si="11" ref="G47:O47">G40</f>
        <v>9000</v>
      </c>
      <c r="H47" s="109">
        <f t="shared" si="11"/>
        <v>9000</v>
      </c>
      <c r="I47" s="109">
        <f t="shared" si="11"/>
        <v>9000</v>
      </c>
      <c r="J47" s="109">
        <f t="shared" si="11"/>
        <v>10000</v>
      </c>
      <c r="K47" s="109">
        <f t="shared" si="11"/>
        <v>10000</v>
      </c>
      <c r="L47" s="109">
        <f t="shared" si="11"/>
        <v>10000</v>
      </c>
      <c r="M47" s="109">
        <f t="shared" si="11"/>
        <v>19000</v>
      </c>
      <c r="N47" s="109">
        <f t="shared" si="11"/>
        <v>19000</v>
      </c>
      <c r="O47" s="109">
        <f t="shared" si="11"/>
        <v>19000</v>
      </c>
    </row>
    <row r="48" spans="1:15" ht="31.5" customHeight="1">
      <c r="A48" s="189" t="str">
        <f>'[1]Лист1'!$B$31</f>
        <v>Задача 4. Организация  и выполнение работ по проектированию, реконструкции и строительству сетей уличного освещения города Сертолово</v>
      </c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2"/>
    </row>
    <row r="49" spans="1:15" ht="28.5" customHeight="1">
      <c r="A49" s="187" t="s">
        <v>56</v>
      </c>
      <c r="B49" s="163" t="s">
        <v>55</v>
      </c>
      <c r="C49" s="52" t="s">
        <v>30</v>
      </c>
      <c r="D49" s="108">
        <v>1827.4</v>
      </c>
      <c r="E49" s="108">
        <v>1798</v>
      </c>
      <c r="F49" s="108">
        <f>E49</f>
        <v>1798</v>
      </c>
      <c r="G49" s="108">
        <v>1180.8</v>
      </c>
      <c r="H49" s="108">
        <f>G49</f>
        <v>1180.8</v>
      </c>
      <c r="I49" s="108">
        <f>H49</f>
        <v>1180.8</v>
      </c>
      <c r="J49" s="110">
        <v>1480.8</v>
      </c>
      <c r="K49" s="116">
        <f>J49</f>
        <v>1480.8</v>
      </c>
      <c r="L49" s="116">
        <f>K49</f>
        <v>1480.8</v>
      </c>
      <c r="M49" s="108">
        <f>D49+G49+J49</f>
        <v>4489</v>
      </c>
      <c r="N49" s="118">
        <f>N50</f>
        <v>4459.6</v>
      </c>
      <c r="O49" s="118">
        <f>O50</f>
        <v>4459.6</v>
      </c>
    </row>
    <row r="50" spans="1:15" ht="54" customHeight="1">
      <c r="A50" s="188"/>
      <c r="B50" s="164"/>
      <c r="C50" s="39" t="s">
        <v>10</v>
      </c>
      <c r="D50" s="109">
        <f aca="true" t="shared" si="12" ref="D50:G52">D49</f>
        <v>1827.4</v>
      </c>
      <c r="E50" s="109">
        <f t="shared" si="12"/>
        <v>1798</v>
      </c>
      <c r="F50" s="109">
        <f t="shared" si="12"/>
        <v>1798</v>
      </c>
      <c r="G50" s="109">
        <f t="shared" si="12"/>
        <v>1180.8</v>
      </c>
      <c r="H50" s="109">
        <v>1180.8</v>
      </c>
      <c r="I50" s="109">
        <v>1180.8</v>
      </c>
      <c r="J50" s="109">
        <f>J49</f>
        <v>1480.8</v>
      </c>
      <c r="K50" s="109">
        <f>K49</f>
        <v>1480.8</v>
      </c>
      <c r="L50" s="109">
        <f>L49</f>
        <v>1480.8</v>
      </c>
      <c r="M50" s="109">
        <f>M49</f>
        <v>4489</v>
      </c>
      <c r="N50" s="109">
        <v>4459.6</v>
      </c>
      <c r="O50" s="109">
        <f>N50</f>
        <v>4459.6</v>
      </c>
    </row>
    <row r="51" spans="1:15" ht="36" customHeight="1">
      <c r="A51" s="180" t="s">
        <v>57</v>
      </c>
      <c r="B51" s="181"/>
      <c r="C51" s="182"/>
      <c r="D51" s="106">
        <f t="shared" si="12"/>
        <v>1827.4</v>
      </c>
      <c r="E51" s="120">
        <f t="shared" si="12"/>
        <v>1798</v>
      </c>
      <c r="F51" s="120">
        <f t="shared" si="12"/>
        <v>1798</v>
      </c>
      <c r="G51" s="120">
        <f t="shared" si="12"/>
        <v>1180.8</v>
      </c>
      <c r="H51" s="120">
        <v>1180.8</v>
      </c>
      <c r="I51" s="120">
        <v>1180.8</v>
      </c>
      <c r="J51" s="120">
        <f aca="true" t="shared" si="13" ref="J51:O52">J50</f>
        <v>1480.8</v>
      </c>
      <c r="K51" s="120">
        <f t="shared" si="13"/>
        <v>1480.8</v>
      </c>
      <c r="L51" s="120">
        <f t="shared" si="13"/>
        <v>1480.8</v>
      </c>
      <c r="M51" s="120">
        <f>J51+G51+D51</f>
        <v>4489</v>
      </c>
      <c r="N51" s="106">
        <f>K51+H51+E51</f>
        <v>4459.6</v>
      </c>
      <c r="O51" s="106">
        <f t="shared" si="13"/>
        <v>4459.6</v>
      </c>
    </row>
    <row r="52" spans="1:15" ht="24" customHeight="1">
      <c r="A52" s="142" t="s">
        <v>11</v>
      </c>
      <c r="B52" s="143"/>
      <c r="C52" s="144"/>
      <c r="D52" s="105">
        <f t="shared" si="12"/>
        <v>1827.4</v>
      </c>
      <c r="E52" s="119">
        <f t="shared" si="12"/>
        <v>1798</v>
      </c>
      <c r="F52" s="119">
        <f t="shared" si="12"/>
        <v>1798</v>
      </c>
      <c r="G52" s="119">
        <f t="shared" si="12"/>
        <v>1180.8</v>
      </c>
      <c r="H52" s="119">
        <v>1180.8</v>
      </c>
      <c r="I52" s="119">
        <v>1180.8</v>
      </c>
      <c r="J52" s="119">
        <f t="shared" si="13"/>
        <v>1480.8</v>
      </c>
      <c r="K52" s="119">
        <f t="shared" si="13"/>
        <v>1480.8</v>
      </c>
      <c r="L52" s="119">
        <f t="shared" si="13"/>
        <v>1480.8</v>
      </c>
      <c r="M52" s="119">
        <f t="shared" si="13"/>
        <v>4489</v>
      </c>
      <c r="N52" s="105">
        <f t="shared" si="13"/>
        <v>4459.6</v>
      </c>
      <c r="O52" s="105">
        <f t="shared" si="13"/>
        <v>4459.6</v>
      </c>
    </row>
    <row r="53" spans="1:15" ht="24" customHeight="1">
      <c r="A53" s="125" t="s">
        <v>14</v>
      </c>
      <c r="B53" s="126"/>
      <c r="C53" s="24" t="s">
        <v>30</v>
      </c>
      <c r="D53" s="106">
        <f>D54+D55</f>
        <v>18817.699999999997</v>
      </c>
      <c r="E53" s="120">
        <f>E10+E27+E45+E51</f>
        <v>18788.2</v>
      </c>
      <c r="F53" s="120">
        <f>F10+F27+F45+F51</f>
        <v>18788.2</v>
      </c>
      <c r="G53" s="120">
        <f>G10+G27+G45+G51</f>
        <v>27139.1</v>
      </c>
      <c r="H53" s="120">
        <f>H10+H27+H45+H51</f>
        <v>24907.7</v>
      </c>
      <c r="I53" s="120">
        <f>I11+I27+I45+I51</f>
        <v>24907.7</v>
      </c>
      <c r="J53" s="120">
        <f aca="true" t="shared" si="14" ref="J53:L54">J10+J27+J45+J51</f>
        <v>17031.9</v>
      </c>
      <c r="K53" s="120">
        <f>L53</f>
        <v>16879.1</v>
      </c>
      <c r="L53" s="120">
        <v>16879.1</v>
      </c>
      <c r="M53" s="120">
        <f>M51+M45+M27+M10</f>
        <v>62988.7</v>
      </c>
      <c r="N53" s="120">
        <f>E53+H53+K53</f>
        <v>60575</v>
      </c>
      <c r="O53" s="120">
        <f>O11+O27+O45+O51</f>
        <v>60575.009999999995</v>
      </c>
    </row>
    <row r="54" spans="1:15" ht="29.25" customHeight="1">
      <c r="A54" s="127"/>
      <c r="B54" s="128"/>
      <c r="C54" s="5" t="s">
        <v>10</v>
      </c>
      <c r="D54" s="105">
        <f>D11+D28+D46+D52</f>
        <v>10357.699999999999</v>
      </c>
      <c r="E54" s="119">
        <f>E11+E28+E46+E52</f>
        <v>10328.2</v>
      </c>
      <c r="F54" s="119">
        <f>F11+F46+F28+F52</f>
        <v>10328.2</v>
      </c>
      <c r="G54" s="119">
        <f>G11+G28+G46+G52</f>
        <v>10386.099999999999</v>
      </c>
      <c r="H54" s="119">
        <f>H11+H28+H46+H52</f>
        <v>8154.7</v>
      </c>
      <c r="I54" s="119">
        <f>I11+I28+I46+I52</f>
        <v>8154.7</v>
      </c>
      <c r="J54" s="119">
        <f t="shared" si="14"/>
        <v>7031.900000000001</v>
      </c>
      <c r="K54" s="119">
        <f t="shared" si="14"/>
        <v>6879.11</v>
      </c>
      <c r="L54" s="119">
        <f t="shared" si="14"/>
        <v>6879.11</v>
      </c>
      <c r="M54" s="119">
        <f>M52+M46+M28+M11</f>
        <v>27775.700000000004</v>
      </c>
      <c r="N54" s="119">
        <f>E54+H54+K54</f>
        <v>25362.010000000002</v>
      </c>
      <c r="O54" s="119">
        <f>O11+O28+O46+O52</f>
        <v>25362.010000000002</v>
      </c>
    </row>
    <row r="55" spans="1:15" ht="31.5" customHeight="1">
      <c r="A55" s="122"/>
      <c r="B55" s="123"/>
      <c r="C55" s="23" t="s">
        <v>45</v>
      </c>
      <c r="D55" s="105">
        <f>D29+D47</f>
        <v>8460</v>
      </c>
      <c r="E55" s="121">
        <f>E15</f>
        <v>8460</v>
      </c>
      <c r="F55" s="119">
        <f>F29</f>
        <v>8460</v>
      </c>
      <c r="G55" s="119">
        <f>G29+G47</f>
        <v>16753</v>
      </c>
      <c r="H55" s="119">
        <f>H29+H47</f>
        <v>16753</v>
      </c>
      <c r="I55" s="119">
        <f>I29+I47</f>
        <v>16753</v>
      </c>
      <c r="J55" s="119">
        <f>J47</f>
        <v>10000</v>
      </c>
      <c r="K55" s="119">
        <f>K47</f>
        <v>10000</v>
      </c>
      <c r="L55" s="119">
        <f>L47</f>
        <v>10000</v>
      </c>
      <c r="M55" s="119">
        <f>M29+M47</f>
        <v>35213</v>
      </c>
      <c r="N55" s="119">
        <f>N29+N47</f>
        <v>35213</v>
      </c>
      <c r="O55" s="119">
        <f>O29+O47</f>
        <v>35213</v>
      </c>
    </row>
    <row r="56" spans="1:6" ht="30" customHeight="1">
      <c r="A56" s="22"/>
      <c r="B56" s="22"/>
      <c r="C56" s="22"/>
      <c r="D56" s="22"/>
      <c r="E56" s="22"/>
      <c r="F56" s="22"/>
    </row>
    <row r="57" spans="2:13" ht="20.25" customHeight="1">
      <c r="B57" s="141" t="s">
        <v>86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</row>
    <row r="58" spans="2:13" ht="31.5" customHeight="1" hidden="1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</row>
    <row r="59" spans="2:13" ht="13.5" customHeight="1"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2:13" ht="13.5" customHeight="1"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spans="2:13" ht="24.75" customHeight="1"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</row>
    <row r="62" spans="1:13" ht="13.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73"/>
    </row>
    <row r="66" ht="12.75">
      <c r="A66" t="s">
        <v>82</v>
      </c>
    </row>
  </sheetData>
  <sheetProtection/>
  <mergeCells count="82">
    <mergeCell ref="K1:O1"/>
    <mergeCell ref="A51:C51"/>
    <mergeCell ref="A45:C45"/>
    <mergeCell ref="A46:C46"/>
    <mergeCell ref="B13:B15"/>
    <mergeCell ref="A13:A15"/>
    <mergeCell ref="A33:A37"/>
    <mergeCell ref="A49:A50"/>
    <mergeCell ref="B33:B36"/>
    <mergeCell ref="A48:O48"/>
    <mergeCell ref="A3:O3"/>
    <mergeCell ref="A4:O4"/>
    <mergeCell ref="G5:I5"/>
    <mergeCell ref="J5:L5"/>
    <mergeCell ref="M5:O5"/>
    <mergeCell ref="A5:A6"/>
    <mergeCell ref="D5:F5"/>
    <mergeCell ref="B5:B6"/>
    <mergeCell ref="C5:C6"/>
    <mergeCell ref="O34:O37"/>
    <mergeCell ref="B49:B50"/>
    <mergeCell ref="B41:B42"/>
    <mergeCell ref="A43:A44"/>
    <mergeCell ref="N34:N37"/>
    <mergeCell ref="F34:F37"/>
    <mergeCell ref="E34:E37"/>
    <mergeCell ref="C34:C37"/>
    <mergeCell ref="D34:D37"/>
    <mergeCell ref="A47:C47"/>
    <mergeCell ref="A11:C11"/>
    <mergeCell ref="A8:K8"/>
    <mergeCell ref="B38:B40"/>
    <mergeCell ref="A10:C10"/>
    <mergeCell ref="J34:J37"/>
    <mergeCell ref="K34:K37"/>
    <mergeCell ref="G34:G37"/>
    <mergeCell ref="F17:F19"/>
    <mergeCell ref="B16:B18"/>
    <mergeCell ref="A16:A18"/>
    <mergeCell ref="A12:K12"/>
    <mergeCell ref="C17:C19"/>
    <mergeCell ref="A53:B55"/>
    <mergeCell ref="B43:B44"/>
    <mergeCell ref="A41:A42"/>
    <mergeCell ref="D17:D19"/>
    <mergeCell ref="E17:E19"/>
    <mergeCell ref="H34:H37"/>
    <mergeCell ref="A38:A40"/>
    <mergeCell ref="N17:N19"/>
    <mergeCell ref="N23:N26"/>
    <mergeCell ref="O17:O19"/>
    <mergeCell ref="G17:G19"/>
    <mergeCell ref="H17:H19"/>
    <mergeCell ref="I17:I19"/>
    <mergeCell ref="J17:J19"/>
    <mergeCell ref="K17:K19"/>
    <mergeCell ref="L17:L19"/>
    <mergeCell ref="M17:M19"/>
    <mergeCell ref="M34:M37"/>
    <mergeCell ref="I34:I37"/>
    <mergeCell ref="L34:L37"/>
    <mergeCell ref="E23:E26"/>
    <mergeCell ref="O23:O26"/>
    <mergeCell ref="A32:O32"/>
    <mergeCell ref="A29:B29"/>
    <mergeCell ref="G23:G26"/>
    <mergeCell ref="H23:H26"/>
    <mergeCell ref="A28:B28"/>
    <mergeCell ref="I23:I26"/>
    <mergeCell ref="F23:F26"/>
    <mergeCell ref="L23:L26"/>
    <mergeCell ref="M23:M26"/>
    <mergeCell ref="K2:O2"/>
    <mergeCell ref="A62:L62"/>
    <mergeCell ref="B57:M61"/>
    <mergeCell ref="A52:C52"/>
    <mergeCell ref="J23:J26"/>
    <mergeCell ref="K23:K26"/>
    <mergeCell ref="B22:B26"/>
    <mergeCell ref="A22:A26"/>
    <mergeCell ref="C23:C26"/>
    <mergeCell ref="D23:D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2" r:id="rId1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33">
      <selection activeCell="G54" sqref="G54"/>
    </sheetView>
  </sheetViews>
  <sheetFormatPr defaultColWidth="9.125" defaultRowHeight="12.75"/>
  <cols>
    <col min="1" max="1" width="4.125" style="6" customWidth="1"/>
    <col min="2" max="2" width="33.00390625" style="6" customWidth="1"/>
    <col min="3" max="3" width="9.875" style="6" customWidth="1"/>
    <col min="4" max="4" width="10.25390625" style="6" customWidth="1"/>
    <col min="5" max="5" width="9.75390625" style="6" customWidth="1"/>
    <col min="6" max="6" width="9.25390625" style="6" customWidth="1"/>
    <col min="7" max="7" width="16.125" style="6" customWidth="1"/>
    <col min="8" max="8" width="4.75390625" style="6" customWidth="1"/>
    <col min="9" max="10" width="7.75390625" style="6" customWidth="1"/>
    <col min="11" max="11" width="9.375" style="6" customWidth="1"/>
    <col min="12" max="13" width="7.75390625" style="6" customWidth="1"/>
    <col min="14" max="14" width="6.875" style="6" customWidth="1"/>
    <col min="15" max="16384" width="9.125" style="6" customWidth="1"/>
  </cols>
  <sheetData>
    <row r="1" spans="9:14" ht="78" customHeight="1">
      <c r="I1" s="196" t="s">
        <v>89</v>
      </c>
      <c r="J1" s="196"/>
      <c r="K1" s="196"/>
      <c r="L1" s="196"/>
      <c r="M1" s="196"/>
      <c r="N1" s="196"/>
    </row>
    <row r="2" spans="1:16" ht="58.5" customHeight="1">
      <c r="A2" s="225" t="s">
        <v>78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P2" s="6" t="s">
        <v>88</v>
      </c>
    </row>
    <row r="3" spans="1:14" ht="67.5" customHeight="1">
      <c r="A3" s="226" t="s">
        <v>59</v>
      </c>
      <c r="B3" s="227" t="s">
        <v>2</v>
      </c>
      <c r="C3" s="226" t="s">
        <v>3</v>
      </c>
      <c r="D3" s="226"/>
      <c r="E3" s="226" t="s">
        <v>4</v>
      </c>
      <c r="F3" s="226"/>
      <c r="G3" s="227" t="s">
        <v>7</v>
      </c>
      <c r="H3" s="227" t="s">
        <v>79</v>
      </c>
      <c r="I3" s="226" t="s">
        <v>32</v>
      </c>
      <c r="J3" s="226"/>
      <c r="K3" s="226"/>
      <c r="L3" s="226" t="s">
        <v>35</v>
      </c>
      <c r="M3" s="226"/>
      <c r="N3" s="226"/>
    </row>
    <row r="4" spans="1:14" ht="48" customHeight="1">
      <c r="A4" s="226"/>
      <c r="B4" s="228"/>
      <c r="C4" s="8" t="s">
        <v>5</v>
      </c>
      <c r="D4" s="8" t="s">
        <v>6</v>
      </c>
      <c r="E4" s="8" t="s">
        <v>5</v>
      </c>
      <c r="F4" s="8" t="s">
        <v>6</v>
      </c>
      <c r="G4" s="228"/>
      <c r="H4" s="228"/>
      <c r="I4" s="25" t="s">
        <v>33</v>
      </c>
      <c r="J4" s="25" t="s">
        <v>34</v>
      </c>
      <c r="K4" s="26" t="s">
        <v>62</v>
      </c>
      <c r="L4" s="25" t="str">
        <f>I4</f>
        <v>2011 г.</v>
      </c>
      <c r="M4" s="25" t="str">
        <f>J4</f>
        <v>2012 г.</v>
      </c>
      <c r="N4" s="26" t="str">
        <f>K4</f>
        <v>2013 г.</v>
      </c>
    </row>
    <row r="5" spans="1:14" ht="14.2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7">
        <v>11</v>
      </c>
      <c r="L5" s="97">
        <v>12</v>
      </c>
      <c r="M5" s="97">
        <v>13</v>
      </c>
      <c r="N5" s="97">
        <v>14</v>
      </c>
    </row>
    <row r="6" spans="1:14" ht="16.5" customHeight="1">
      <c r="A6" s="9" t="s">
        <v>17</v>
      </c>
      <c r="B6" s="220" t="s">
        <v>60</v>
      </c>
      <c r="C6" s="221"/>
      <c r="D6" s="221"/>
      <c r="E6" s="221"/>
      <c r="F6" s="221"/>
      <c r="G6" s="221"/>
      <c r="H6" s="221"/>
      <c r="I6" s="221"/>
      <c r="J6" s="221"/>
      <c r="K6" s="221"/>
      <c r="L6" s="222"/>
      <c r="M6" s="138"/>
      <c r="N6" s="138"/>
    </row>
    <row r="7" spans="1:14" ht="40.5" customHeight="1">
      <c r="A7" s="245" t="s">
        <v>9</v>
      </c>
      <c r="B7" s="246" t="s">
        <v>41</v>
      </c>
      <c r="C7" s="216">
        <v>6930.5</v>
      </c>
      <c r="D7" s="216">
        <v>0</v>
      </c>
      <c r="E7" s="216">
        <v>6930.5</v>
      </c>
      <c r="F7" s="216">
        <v>0</v>
      </c>
      <c r="G7" s="223" t="s">
        <v>61</v>
      </c>
      <c r="H7" s="241" t="s">
        <v>63</v>
      </c>
      <c r="I7" s="241">
        <v>1</v>
      </c>
      <c r="J7" s="243"/>
      <c r="K7" s="243"/>
      <c r="L7" s="241">
        <f>$I$7</f>
        <v>1</v>
      </c>
      <c r="M7" s="243"/>
      <c r="N7" s="243"/>
    </row>
    <row r="8" spans="1:14" ht="21" customHeight="1">
      <c r="A8" s="245"/>
      <c r="B8" s="246"/>
      <c r="C8" s="216"/>
      <c r="D8" s="216"/>
      <c r="E8" s="216"/>
      <c r="F8" s="216"/>
      <c r="G8" s="224"/>
      <c r="H8" s="242"/>
      <c r="I8" s="242"/>
      <c r="J8" s="244"/>
      <c r="K8" s="244"/>
      <c r="L8" s="242"/>
      <c r="M8" s="244"/>
      <c r="N8" s="244"/>
    </row>
    <row r="9" spans="1:14" ht="14.25" customHeight="1">
      <c r="A9" s="197" t="s">
        <v>18</v>
      </c>
      <c r="B9" s="197"/>
      <c r="C9" s="16">
        <f>C7</f>
        <v>6930.5</v>
      </c>
      <c r="D9" s="16">
        <f>D7</f>
        <v>0</v>
      </c>
      <c r="E9" s="16">
        <f>E7</f>
        <v>6930.5</v>
      </c>
      <c r="F9" s="16">
        <f>F7</f>
        <v>0</v>
      </c>
      <c r="G9" s="1"/>
      <c r="H9" s="11"/>
      <c r="I9" s="1"/>
      <c r="J9" s="1"/>
      <c r="K9" s="1"/>
      <c r="L9" s="1"/>
      <c r="M9" s="1"/>
      <c r="N9" s="1"/>
    </row>
    <row r="10" spans="1:14" ht="18.75" customHeight="1">
      <c r="A10" s="13" t="s">
        <v>19</v>
      </c>
      <c r="B10" s="203" t="s">
        <v>43</v>
      </c>
      <c r="C10" s="204"/>
      <c r="D10" s="204"/>
      <c r="E10" s="204"/>
      <c r="F10" s="204"/>
      <c r="G10" s="204"/>
      <c r="H10" s="204"/>
      <c r="I10" s="204"/>
      <c r="J10" s="204"/>
      <c r="K10" s="27"/>
      <c r="L10" s="27"/>
      <c r="M10" s="27"/>
      <c r="N10" s="27"/>
    </row>
    <row r="11" spans="1:14" ht="77.25" customHeight="1">
      <c r="A11" s="208" t="s">
        <v>20</v>
      </c>
      <c r="B11" s="203" t="str">
        <f>'Итоговый отчет за 3 года'!$B$13</f>
        <v>Строительство распределительного газопровода высокого, среднего и низкого давления  для  газоснабжения жилых домов мкр. Черная речка</v>
      </c>
      <c r="C11" s="198">
        <v>2743.1</v>
      </c>
      <c r="D11" s="198">
        <v>16213</v>
      </c>
      <c r="E11" s="198">
        <v>2742.9</v>
      </c>
      <c r="F11" s="198">
        <f>D11</f>
        <v>16213</v>
      </c>
      <c r="G11" s="58" t="s">
        <v>65</v>
      </c>
      <c r="H11" s="7" t="s">
        <v>68</v>
      </c>
      <c r="I11" s="7">
        <v>3595.3</v>
      </c>
      <c r="J11" s="7">
        <v>2069.4</v>
      </c>
      <c r="K11" s="27"/>
      <c r="L11" s="27">
        <f>I11</f>
        <v>3595.3</v>
      </c>
      <c r="M11" s="27">
        <f>J11</f>
        <v>2069.4</v>
      </c>
      <c r="N11" s="27"/>
    </row>
    <row r="12" spans="1:14" ht="17.25" customHeight="1">
      <c r="A12" s="217"/>
      <c r="B12" s="218"/>
      <c r="C12" s="202"/>
      <c r="D12" s="202"/>
      <c r="E12" s="202"/>
      <c r="F12" s="202"/>
      <c r="G12" s="247" t="s">
        <v>66</v>
      </c>
      <c r="H12" s="236" t="s">
        <v>85</v>
      </c>
      <c r="I12" s="236"/>
      <c r="J12" s="236">
        <v>293</v>
      </c>
      <c r="K12" s="229"/>
      <c r="L12" s="236"/>
      <c r="M12" s="229">
        <v>293</v>
      </c>
      <c r="N12" s="236"/>
    </row>
    <row r="13" spans="1:14" ht="34.5" customHeight="1">
      <c r="A13" s="209"/>
      <c r="B13" s="219"/>
      <c r="C13" s="199"/>
      <c r="D13" s="199"/>
      <c r="E13" s="199"/>
      <c r="F13" s="199"/>
      <c r="G13" s="248"/>
      <c r="H13" s="237"/>
      <c r="I13" s="237"/>
      <c r="J13" s="237"/>
      <c r="K13" s="231"/>
      <c r="L13" s="237"/>
      <c r="M13" s="231"/>
      <c r="N13" s="237"/>
    </row>
    <row r="14" spans="1:15" ht="19.5" customHeight="1">
      <c r="A14" s="96">
        <v>1</v>
      </c>
      <c r="B14" s="96">
        <v>2</v>
      </c>
      <c r="C14" s="96">
        <v>3</v>
      </c>
      <c r="D14" s="96">
        <v>4</v>
      </c>
      <c r="E14" s="96">
        <v>5</v>
      </c>
      <c r="F14" s="96">
        <v>6</v>
      </c>
      <c r="G14" s="96">
        <v>7</v>
      </c>
      <c r="H14" s="96">
        <v>8</v>
      </c>
      <c r="I14" s="96">
        <v>9</v>
      </c>
      <c r="J14" s="96">
        <v>10</v>
      </c>
      <c r="K14" s="97">
        <v>11</v>
      </c>
      <c r="L14" s="97">
        <v>12</v>
      </c>
      <c r="M14" s="97">
        <v>13</v>
      </c>
      <c r="N14" s="97">
        <v>14</v>
      </c>
      <c r="O14" s="103"/>
    </row>
    <row r="15" spans="1:14" ht="78.75" customHeight="1">
      <c r="A15" s="4"/>
      <c r="B15" s="36" t="str">
        <f>'Итоговый отчет за 3 года'!$B$16</f>
        <v>Выполнение мероприятий по подготовке к эксплуатации закрнченного строительством распределительного газопровода         для газоснабжения жилых домов мкр. Черная Речка</v>
      </c>
      <c r="C15" s="12">
        <v>299.6</v>
      </c>
      <c r="D15" s="33">
        <v>0</v>
      </c>
      <c r="E15" s="33">
        <v>298.5</v>
      </c>
      <c r="F15" s="12">
        <v>0</v>
      </c>
      <c r="G15" s="104" t="s">
        <v>64</v>
      </c>
      <c r="H15" s="102" t="str">
        <f>$H$11</f>
        <v>п.м.</v>
      </c>
      <c r="I15" s="102"/>
      <c r="J15" s="102"/>
      <c r="K15" s="101">
        <v>3595.3</v>
      </c>
      <c r="L15" s="102"/>
      <c r="M15" s="101"/>
      <c r="N15" s="102">
        <v>3595.3</v>
      </c>
    </row>
    <row r="16" spans="1:14" ht="38.25" customHeight="1">
      <c r="A16" s="208" t="s">
        <v>16</v>
      </c>
      <c r="B16" s="200" t="str">
        <f>'Итоговый отчет за 3 года'!$B$22</f>
        <v>Проектирование и монтаж системы внутреннего газоснабжения в муниципальных жилых помещениях жилых домов мкр Черная Речка</v>
      </c>
      <c r="C16" s="198">
        <v>1401.7</v>
      </c>
      <c r="D16" s="198">
        <f>D15</f>
        <v>0</v>
      </c>
      <c r="E16" s="198">
        <v>1250.01</v>
      </c>
      <c r="F16" s="198">
        <f>F15</f>
        <v>0</v>
      </c>
      <c r="G16" s="213" t="s">
        <v>67</v>
      </c>
      <c r="H16" s="236" t="s">
        <v>63</v>
      </c>
      <c r="I16" s="236"/>
      <c r="J16" s="232"/>
      <c r="K16" s="234" t="s">
        <v>69</v>
      </c>
      <c r="L16" s="232"/>
      <c r="M16" s="232"/>
      <c r="N16" s="234" t="s">
        <v>69</v>
      </c>
    </row>
    <row r="17" spans="1:14" ht="15.75" customHeight="1">
      <c r="A17" s="209"/>
      <c r="B17" s="201"/>
      <c r="C17" s="199"/>
      <c r="D17" s="199"/>
      <c r="E17" s="199"/>
      <c r="F17" s="199"/>
      <c r="G17" s="215"/>
      <c r="H17" s="237"/>
      <c r="I17" s="237"/>
      <c r="J17" s="233"/>
      <c r="K17" s="235"/>
      <c r="L17" s="233"/>
      <c r="M17" s="233"/>
      <c r="N17" s="235"/>
    </row>
    <row r="18" spans="1:14" ht="14.25" customHeight="1">
      <c r="A18" s="54"/>
      <c r="B18" s="66" t="s">
        <v>22</v>
      </c>
      <c r="C18" s="92">
        <f>C11+C15+C16</f>
        <v>4444.4</v>
      </c>
      <c r="D18" s="92">
        <f>D11</f>
        <v>16213</v>
      </c>
      <c r="E18" s="92">
        <f>E11+E15+E16</f>
        <v>4291.41</v>
      </c>
      <c r="F18" s="92">
        <f>F11</f>
        <v>16213</v>
      </c>
      <c r="G18" s="67"/>
      <c r="H18" s="67"/>
      <c r="I18" s="67"/>
      <c r="J18" s="67"/>
      <c r="K18" s="67"/>
      <c r="L18" s="67"/>
      <c r="M18" s="67"/>
      <c r="N18" s="68"/>
    </row>
    <row r="19" spans="1:14" ht="21" customHeight="1">
      <c r="A19" s="13" t="s">
        <v>23</v>
      </c>
      <c r="B19" s="193" t="str">
        <f>'Итоговый отчет за 3 года'!$A$32</f>
        <v>Задача 3. Организация  и выполнение работ по проектированию и  строительству сетей и сооружений водоснабжения и  водоотведения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</row>
    <row r="20" spans="1:14" ht="57" customHeight="1">
      <c r="A20" s="34" t="s">
        <v>12</v>
      </c>
      <c r="B20" s="57" t="str">
        <f>'Итоговый отчет за 3 года'!$B$33</f>
        <v>Строительство КНС в мкр. Сертолово-2 и напорных канализационных коллекторов от мкр.Сертолово-2 до Сертолово-1</v>
      </c>
      <c r="C20" s="33">
        <v>1809</v>
      </c>
      <c r="D20" s="33">
        <f>D16</f>
        <v>0</v>
      </c>
      <c r="E20" s="33">
        <v>1804.8</v>
      </c>
      <c r="F20" s="33">
        <f>F16</f>
        <v>0</v>
      </c>
      <c r="G20" s="55" t="s">
        <v>70</v>
      </c>
      <c r="H20" s="7" t="str">
        <f>$H$21</f>
        <v>п.м.</v>
      </c>
      <c r="I20" s="56"/>
      <c r="J20" s="59">
        <v>302</v>
      </c>
      <c r="K20" s="60">
        <v>0</v>
      </c>
      <c r="L20" s="56"/>
      <c r="M20" s="72">
        <f>J20</f>
        <v>302</v>
      </c>
      <c r="N20" s="72">
        <f>K20</f>
        <v>0</v>
      </c>
    </row>
    <row r="21" spans="1:14" ht="14.25" customHeight="1">
      <c r="A21" s="205" t="s">
        <v>13</v>
      </c>
      <c r="B21" s="210" t="str">
        <f>'Итоговый отчет за 3 года'!$B$38</f>
        <v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v>
      </c>
      <c r="C21" s="198">
        <v>6952.2</v>
      </c>
      <c r="D21" s="198">
        <v>19000</v>
      </c>
      <c r="E21" s="198">
        <v>6903.1</v>
      </c>
      <c r="F21" s="198">
        <f>D21</f>
        <v>19000</v>
      </c>
      <c r="G21" s="213" t="s">
        <v>71</v>
      </c>
      <c r="H21" s="236" t="str">
        <f>$H$15</f>
        <v>п.м.</v>
      </c>
      <c r="I21" s="229"/>
      <c r="J21" s="229">
        <v>1281.2</v>
      </c>
      <c r="K21" s="229">
        <v>1517.7</v>
      </c>
      <c r="L21" s="229"/>
      <c r="M21" s="229">
        <f>J21</f>
        <v>1281.2</v>
      </c>
      <c r="N21" s="229">
        <f>K21</f>
        <v>1517.7</v>
      </c>
    </row>
    <row r="22" spans="1:14" ht="9" customHeight="1">
      <c r="A22" s="206"/>
      <c r="B22" s="211"/>
      <c r="C22" s="202"/>
      <c r="D22" s="202"/>
      <c r="E22" s="202"/>
      <c r="F22" s="202"/>
      <c r="G22" s="214"/>
      <c r="H22" s="240"/>
      <c r="I22" s="230"/>
      <c r="J22" s="230"/>
      <c r="K22" s="230"/>
      <c r="L22" s="230"/>
      <c r="M22" s="230"/>
      <c r="N22" s="230"/>
    </row>
    <row r="23" spans="1:14" ht="7.5" customHeight="1">
      <c r="A23" s="206"/>
      <c r="B23" s="211"/>
      <c r="C23" s="202"/>
      <c r="D23" s="202"/>
      <c r="E23" s="202"/>
      <c r="F23" s="202"/>
      <c r="G23" s="214"/>
      <c r="H23" s="240"/>
      <c r="I23" s="230"/>
      <c r="J23" s="230"/>
      <c r="K23" s="230"/>
      <c r="L23" s="230"/>
      <c r="M23" s="230"/>
      <c r="N23" s="230"/>
    </row>
    <row r="24" spans="1:14" ht="12" customHeight="1">
      <c r="A24" s="206"/>
      <c r="B24" s="211"/>
      <c r="C24" s="202"/>
      <c r="D24" s="202"/>
      <c r="E24" s="202"/>
      <c r="F24" s="202"/>
      <c r="G24" s="214"/>
      <c r="H24" s="240"/>
      <c r="I24" s="230"/>
      <c r="J24" s="230"/>
      <c r="K24" s="230"/>
      <c r="L24" s="230"/>
      <c r="M24" s="230"/>
      <c r="N24" s="230"/>
    </row>
    <row r="25" spans="1:14" ht="45" customHeight="1">
      <c r="A25" s="207"/>
      <c r="B25" s="212"/>
      <c r="C25" s="199"/>
      <c r="D25" s="199"/>
      <c r="E25" s="199"/>
      <c r="F25" s="199"/>
      <c r="G25" s="215"/>
      <c r="H25" s="237"/>
      <c r="I25" s="231"/>
      <c r="J25" s="231"/>
      <c r="K25" s="231"/>
      <c r="L25" s="231"/>
      <c r="M25" s="231"/>
      <c r="N25" s="231"/>
    </row>
    <row r="26" spans="1:14" ht="96" customHeight="1">
      <c r="A26" s="34" t="s">
        <v>31</v>
      </c>
      <c r="B26" s="35" t="str">
        <f>'Итоговый отчет за 3 года'!$B$41</f>
        <v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v>
      </c>
      <c r="C26" s="12">
        <v>2178</v>
      </c>
      <c r="D26" s="12">
        <v>0</v>
      </c>
      <c r="E26" s="12">
        <v>0</v>
      </c>
      <c r="F26" s="12">
        <f>D26</f>
        <v>0</v>
      </c>
      <c r="G26" s="9" t="s">
        <v>72</v>
      </c>
      <c r="H26" s="10" t="s">
        <v>73</v>
      </c>
      <c r="I26" s="10"/>
      <c r="J26" s="27">
        <v>2</v>
      </c>
      <c r="K26" s="27"/>
      <c r="L26" s="27"/>
      <c r="M26" s="10">
        <v>0</v>
      </c>
      <c r="N26" s="27"/>
    </row>
    <row r="27" spans="1:14" ht="40.5" customHeight="1">
      <c r="A27" s="95" t="s">
        <v>51</v>
      </c>
      <c r="B27" s="35" t="str">
        <f>'Итоговый отчет за 3 года'!$B$43</f>
        <v>Разработка схем теплоснабжения на территории МО Сертолово с учетом перспективы развития</v>
      </c>
      <c r="C27" s="12">
        <v>972.6</v>
      </c>
      <c r="D27" s="12">
        <v>0</v>
      </c>
      <c r="E27" s="60">
        <f>C27</f>
        <v>972.6</v>
      </c>
      <c r="F27" s="12">
        <f>D27</f>
        <v>0</v>
      </c>
      <c r="G27" s="9" t="s">
        <v>74</v>
      </c>
      <c r="H27" s="10" t="str">
        <f>$H$16</f>
        <v>шт.</v>
      </c>
      <c r="I27" s="10"/>
      <c r="J27" s="27"/>
      <c r="K27" s="27">
        <v>1</v>
      </c>
      <c r="L27" s="27"/>
      <c r="M27" s="10"/>
      <c r="N27" s="27">
        <v>1</v>
      </c>
    </row>
    <row r="28" spans="1:14" ht="25.5" customHeight="1">
      <c r="A28" s="61"/>
      <c r="B28" s="69" t="s">
        <v>0</v>
      </c>
      <c r="C28" s="15">
        <f>C20+C21+C26+C27</f>
        <v>11911.800000000001</v>
      </c>
      <c r="D28" s="15">
        <f>D21+D27</f>
        <v>19000</v>
      </c>
      <c r="E28" s="65">
        <f>E20+E21+E26+E27</f>
        <v>9680.5</v>
      </c>
      <c r="F28" s="15">
        <f>F20+F21+F27</f>
        <v>19000</v>
      </c>
      <c r="G28" s="1"/>
      <c r="H28" s="11"/>
      <c r="I28" s="1"/>
      <c r="J28" s="1"/>
      <c r="K28" s="27"/>
      <c r="L28" s="27"/>
      <c r="M28" s="27"/>
      <c r="N28" s="27"/>
    </row>
    <row r="29" spans="1:14" ht="12.75" customHeight="1" hidden="1">
      <c r="A29" s="74"/>
      <c r="B29" s="75"/>
      <c r="C29" s="76"/>
      <c r="D29" s="76"/>
      <c r="E29" s="77"/>
      <c r="F29" s="76"/>
      <c r="G29" s="78"/>
      <c r="H29" s="79"/>
      <c r="I29" s="78"/>
      <c r="J29" s="78"/>
      <c r="K29" s="80"/>
      <c r="L29" s="80"/>
      <c r="M29" s="81"/>
      <c r="N29" s="27"/>
    </row>
    <row r="30" spans="1:14" ht="20.25" customHeight="1">
      <c r="A30" s="96">
        <v>1</v>
      </c>
      <c r="B30" s="96">
        <v>2</v>
      </c>
      <c r="C30" s="96">
        <v>3</v>
      </c>
      <c r="D30" s="96">
        <v>4</v>
      </c>
      <c r="E30" s="96">
        <v>5</v>
      </c>
      <c r="F30" s="96">
        <v>6</v>
      </c>
      <c r="G30" s="96">
        <v>7</v>
      </c>
      <c r="H30" s="96">
        <v>8</v>
      </c>
      <c r="I30" s="96">
        <v>9</v>
      </c>
      <c r="J30" s="96">
        <v>10</v>
      </c>
      <c r="K30" s="97">
        <v>11</v>
      </c>
      <c r="L30" s="97">
        <v>12</v>
      </c>
      <c r="M30" s="97">
        <v>13</v>
      </c>
      <c r="N30" s="97">
        <v>14</v>
      </c>
    </row>
    <row r="31" spans="1:14" ht="17.25" customHeight="1">
      <c r="A31" s="193" t="str">
        <f>'Итоговый отчет за 3 года'!$A$48</f>
        <v>Задача 4. Организация  и выполнение работ по проектированию, реконструкции и строительству сетей уличного освещения города Сертолово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</row>
    <row r="32" spans="1:14" ht="41.25" customHeight="1">
      <c r="A32" s="238" t="str">
        <f>'Итоговый отчет за 3 года'!A49</f>
        <v>4.1.</v>
      </c>
      <c r="B32" s="200" t="str">
        <f>'Итоговый отчет за 3 года'!B49</f>
        <v>Проектирование, реконструкция  и строительство участков сети уличного освещения города Сертолово</v>
      </c>
      <c r="C32" s="198">
        <v>4489</v>
      </c>
      <c r="D32" s="198">
        <f>$D$26</f>
        <v>0</v>
      </c>
      <c r="E32" s="238">
        <v>4459.6</v>
      </c>
      <c r="F32" s="198">
        <f>D32</f>
        <v>0</v>
      </c>
      <c r="G32" s="62" t="s">
        <v>75</v>
      </c>
      <c r="H32" s="10" t="s">
        <v>63</v>
      </c>
      <c r="I32" s="27">
        <v>3</v>
      </c>
      <c r="J32" s="27">
        <v>1</v>
      </c>
      <c r="K32" s="27">
        <v>3</v>
      </c>
      <c r="L32" s="27">
        <f aca="true" t="shared" si="0" ref="L32:N33">I32</f>
        <v>3</v>
      </c>
      <c r="M32" s="27">
        <f t="shared" si="0"/>
        <v>1</v>
      </c>
      <c r="N32" s="27">
        <f t="shared" si="0"/>
        <v>3</v>
      </c>
    </row>
    <row r="33" spans="1:14" ht="86.25" customHeight="1">
      <c r="A33" s="239"/>
      <c r="B33" s="201"/>
      <c r="C33" s="199"/>
      <c r="D33" s="199"/>
      <c r="E33" s="239"/>
      <c r="F33" s="199"/>
      <c r="G33" s="63" t="s">
        <v>76</v>
      </c>
      <c r="H33" s="10" t="s">
        <v>8</v>
      </c>
      <c r="I33" s="7" t="s">
        <v>83</v>
      </c>
      <c r="J33" s="27" t="s">
        <v>77</v>
      </c>
      <c r="K33" s="7" t="s">
        <v>84</v>
      </c>
      <c r="L33" s="7" t="str">
        <f t="shared" si="0"/>
        <v>1,115/           2,345</v>
      </c>
      <c r="M33" s="27" t="str">
        <f t="shared" si="0"/>
        <v>1,179/0</v>
      </c>
      <c r="N33" s="7" t="str">
        <f t="shared" si="0"/>
        <v>0,637/          1,932</v>
      </c>
    </row>
    <row r="34" spans="1:14" ht="18" customHeight="1">
      <c r="A34" s="64"/>
      <c r="B34" s="70" t="s">
        <v>80</v>
      </c>
      <c r="C34" s="93">
        <f>C32</f>
        <v>4489</v>
      </c>
      <c r="D34" s="93">
        <f>D32</f>
        <v>0</v>
      </c>
      <c r="E34" s="94">
        <f>E32</f>
        <v>4459.6</v>
      </c>
      <c r="F34" s="93">
        <f>F32</f>
        <v>0</v>
      </c>
      <c r="G34" s="64"/>
      <c r="H34" s="53"/>
      <c r="I34" s="64"/>
      <c r="J34" s="53"/>
      <c r="K34" s="64"/>
      <c r="L34" s="53"/>
      <c r="M34" s="64"/>
      <c r="N34" s="53"/>
    </row>
    <row r="35" spans="1:14" ht="18.75" customHeight="1">
      <c r="A35" s="197" t="s">
        <v>1</v>
      </c>
      <c r="B35" s="197"/>
      <c r="C35" s="16">
        <f>C9+C18+C28+C34</f>
        <v>27775.7</v>
      </c>
      <c r="D35" s="16">
        <f>D9+D18+D28+D34</f>
        <v>35213</v>
      </c>
      <c r="E35" s="100">
        <f>E34+E28+E18+E9</f>
        <v>25362.010000000002</v>
      </c>
      <c r="F35" s="16">
        <f>F9+F18+F28+F34</f>
        <v>35213</v>
      </c>
      <c r="G35" s="2"/>
      <c r="H35" s="14"/>
      <c r="I35" s="2"/>
      <c r="J35" s="2"/>
      <c r="K35" s="27"/>
      <c r="L35" s="27"/>
      <c r="M35" s="27"/>
      <c r="N35" s="27"/>
    </row>
    <row r="36" spans="1:10" ht="13.5" customHeight="1">
      <c r="A36" s="17"/>
      <c r="B36" s="17"/>
      <c r="C36" s="18"/>
      <c r="D36" s="18"/>
      <c r="E36" s="19"/>
      <c r="F36" s="18"/>
      <c r="G36" s="20"/>
      <c r="H36" s="21"/>
      <c r="I36" s="20"/>
      <c r="J36" s="20"/>
    </row>
    <row r="37" spans="1:13" ht="2.25" customHeight="1">
      <c r="A37" s="17"/>
      <c r="B37" s="140" t="s">
        <v>81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</row>
    <row r="38" spans="1:13" ht="12.75" customHeight="1" hidden="1">
      <c r="A38" s="17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</row>
    <row r="39" spans="2:13" ht="12.7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2:13" ht="12.75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2:13" ht="12.75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</row>
    <row r="49" ht="12.75">
      <c r="D49" s="98"/>
    </row>
  </sheetData>
  <sheetProtection/>
  <mergeCells count="80">
    <mergeCell ref="M7:M8"/>
    <mergeCell ref="L12:L13"/>
    <mergeCell ref="N12:N13"/>
    <mergeCell ref="A7:A8"/>
    <mergeCell ref="B7:B8"/>
    <mergeCell ref="N7:N8"/>
    <mergeCell ref="C11:C13"/>
    <mergeCell ref="E11:E13"/>
    <mergeCell ref="F11:F13"/>
    <mergeCell ref="G12:G13"/>
    <mergeCell ref="H12:H13"/>
    <mergeCell ref="I12:I13"/>
    <mergeCell ref="L7:L8"/>
    <mergeCell ref="H7:H8"/>
    <mergeCell ref="I7:I8"/>
    <mergeCell ref="J7:J8"/>
    <mergeCell ref="K7:K8"/>
    <mergeCell ref="K21:K25"/>
    <mergeCell ref="L21:L25"/>
    <mergeCell ref="G16:G17"/>
    <mergeCell ref="H16:H17"/>
    <mergeCell ref="I16:I17"/>
    <mergeCell ref="J16:J17"/>
    <mergeCell ref="K16:K17"/>
    <mergeCell ref="E32:E33"/>
    <mergeCell ref="F32:F33"/>
    <mergeCell ref="H21:H25"/>
    <mergeCell ref="I21:I25"/>
    <mergeCell ref="A32:A33"/>
    <mergeCell ref="B32:B33"/>
    <mergeCell ref="C32:C33"/>
    <mergeCell ref="D32:D33"/>
    <mergeCell ref="I3:K3"/>
    <mergeCell ref="L3:N3"/>
    <mergeCell ref="M21:M25"/>
    <mergeCell ref="N21:N25"/>
    <mergeCell ref="L16:L17"/>
    <mergeCell ref="M16:M17"/>
    <mergeCell ref="N16:N17"/>
    <mergeCell ref="M12:M13"/>
    <mergeCell ref="J12:J13"/>
    <mergeCell ref="K12:K13"/>
    <mergeCell ref="B6:L6"/>
    <mergeCell ref="M6:N6"/>
    <mergeCell ref="G7:G8"/>
    <mergeCell ref="A2:N2"/>
    <mergeCell ref="A3:A4"/>
    <mergeCell ref="B3:B4"/>
    <mergeCell ref="C3:D3"/>
    <mergeCell ref="E3:F3"/>
    <mergeCell ref="G3:G4"/>
    <mergeCell ref="H3:H4"/>
    <mergeCell ref="C7:C8"/>
    <mergeCell ref="D7:D8"/>
    <mergeCell ref="E7:E8"/>
    <mergeCell ref="F7:F8"/>
    <mergeCell ref="A9:B9"/>
    <mergeCell ref="B10:J10"/>
    <mergeCell ref="A21:A25"/>
    <mergeCell ref="A16:A17"/>
    <mergeCell ref="B21:B25"/>
    <mergeCell ref="G21:G25"/>
    <mergeCell ref="D11:D13"/>
    <mergeCell ref="A11:A13"/>
    <mergeCell ref="B11:B13"/>
    <mergeCell ref="J21:J25"/>
    <mergeCell ref="C21:C25"/>
    <mergeCell ref="D21:D25"/>
    <mergeCell ref="E21:E25"/>
    <mergeCell ref="F21:F25"/>
    <mergeCell ref="A31:N31"/>
    <mergeCell ref="I1:N1"/>
    <mergeCell ref="B37:M41"/>
    <mergeCell ref="B19:N19"/>
    <mergeCell ref="A35:B35"/>
    <mergeCell ref="C16:C17"/>
    <mergeCell ref="D16:D17"/>
    <mergeCell ref="E16:E17"/>
    <mergeCell ref="F16:F17"/>
    <mergeCell ref="B16:B17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2014-03-04T07:49:02Z</cp:lastPrinted>
  <dcterms:created xsi:type="dcterms:W3CDTF">2012-10-08T16:34:48Z</dcterms:created>
  <dcterms:modified xsi:type="dcterms:W3CDTF">2014-03-04T13:13:02Z</dcterms:modified>
  <cp:category/>
  <cp:version/>
  <cp:contentType/>
  <cp:contentStatus/>
</cp:coreProperties>
</file>